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HY'2022\CONVERT\"/>
    </mc:Choice>
  </mc:AlternateContent>
  <xr:revisionPtr revIDLastSave="0" documentId="13_ncr:1_{40A834D3-C934-4ECE-8580-3E4784431A25}" xr6:coauthVersionLast="47" xr6:coauthVersionMax="47" xr10:uidLastSave="{00000000-0000-0000-0000-000000000000}"/>
  <bookViews>
    <workbookView xWindow="-120" yWindow="-120" windowWidth="20730" windowHeight="11160" tabRatio="512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CE!$A$12:$B$17</definedName>
    <definedName name="_xlnm._FilterDatabase" localSheetId="3" hidden="1">CF!$C$65:$C$65</definedName>
    <definedName name="_xlnm.Print_Area" localSheetId="0">BS!$A$1:$H$63</definedName>
    <definedName name="_xlnm.Print_Area" localSheetId="2">CE!$A$1:$O$33</definedName>
    <definedName name="_xlnm.Print_Area" localSheetId="3">CF!$A$1:$G$77</definedName>
    <definedName name="_xlnm.Print_Area" localSheetId="1">PL!$A$1:$H$148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24" l="1"/>
  <c r="G60" i="28"/>
  <c r="E60" i="28"/>
  <c r="G52" i="28"/>
  <c r="E52" i="28"/>
  <c r="G29" i="28"/>
  <c r="E29" i="28"/>
  <c r="G13" i="28"/>
  <c r="E13" i="28"/>
  <c r="G10" i="28"/>
  <c r="E10" i="28"/>
  <c r="L20" i="24"/>
  <c r="N15" i="24"/>
  <c r="N14" i="24"/>
  <c r="N13" i="24"/>
  <c r="J16" i="24"/>
  <c r="J17" i="24" s="1"/>
  <c r="H16" i="24"/>
  <c r="H17" i="24" s="1"/>
  <c r="L16" i="24"/>
  <c r="L17" i="24" s="1"/>
  <c r="F16" i="24"/>
  <c r="F17" i="24" s="1"/>
  <c r="D16" i="24"/>
  <c r="D17" i="24" s="1"/>
  <c r="G103" i="28"/>
  <c r="G87" i="28"/>
  <c r="G84" i="28"/>
  <c r="G61" i="28" l="1"/>
  <c r="E19" i="28"/>
  <c r="E31" i="28" s="1"/>
  <c r="E33" i="28" s="1"/>
  <c r="G19" i="28"/>
  <c r="G31" i="28" s="1"/>
  <c r="G33" i="28" s="1"/>
  <c r="G62" i="28" s="1"/>
  <c r="G63" i="28" s="1"/>
  <c r="N16" i="24"/>
  <c r="G93" i="28"/>
  <c r="G105" i="28" s="1"/>
  <c r="E61" i="28"/>
  <c r="E60" i="29"/>
  <c r="E62" i="28" l="1"/>
  <c r="E63" i="28" s="1"/>
  <c r="G107" i="28"/>
  <c r="G7" i="29"/>
  <c r="L23" i="24"/>
  <c r="E44" i="1" l="1"/>
  <c r="G44" i="1" l="1"/>
  <c r="N23" i="24" l="1"/>
  <c r="N20" i="24"/>
  <c r="G132" i="28" l="1"/>
  <c r="E132" i="28"/>
  <c r="G124" i="28"/>
  <c r="E124" i="28"/>
  <c r="E103" i="28"/>
  <c r="E87" i="28"/>
  <c r="E84" i="28"/>
  <c r="G66" i="29"/>
  <c r="E66" i="29"/>
  <c r="G60" i="29"/>
  <c r="N12" i="24"/>
  <c r="N17" i="24" s="1"/>
  <c r="E54" i="1"/>
  <c r="E19" i="1"/>
  <c r="G19" i="1"/>
  <c r="G54" i="1"/>
  <c r="G55" i="1" s="1"/>
  <c r="N21" i="24"/>
  <c r="F26" i="24"/>
  <c r="D26" i="24"/>
  <c r="J26" i="24"/>
  <c r="J27" i="24" s="1"/>
  <c r="G24" i="29"/>
  <c r="G39" i="29" s="1"/>
  <c r="G67" i="29" l="1"/>
  <c r="G69" i="29" s="1"/>
  <c r="G70" i="29" s="1"/>
  <c r="F27" i="24"/>
  <c r="F28" i="24" s="1"/>
  <c r="G56" i="1"/>
  <c r="D27" i="24"/>
  <c r="D28" i="24" s="1"/>
  <c r="J28" i="24"/>
  <c r="E133" i="28"/>
  <c r="H25" i="24" s="1"/>
  <c r="E93" i="28"/>
  <c r="G133" i="28"/>
  <c r="E55" i="1"/>
  <c r="E56" i="1" s="1"/>
  <c r="E105" i="28" l="1"/>
  <c r="G134" i="28"/>
  <c r="G135" i="28" s="1"/>
  <c r="H26" i="24"/>
  <c r="E107" i="28" l="1"/>
  <c r="L24" i="24" s="1"/>
  <c r="H27" i="24"/>
  <c r="H28" i="24" s="1"/>
  <c r="N25" i="24"/>
  <c r="E7" i="29"/>
  <c r="E24" i="29" l="1"/>
  <c r="E39" i="29" s="1"/>
  <c r="E67" i="29" s="1"/>
  <c r="E69" i="29" s="1"/>
  <c r="E70" i="29" s="1"/>
  <c r="E134" i="28"/>
  <c r="E135" i="28" s="1"/>
  <c r="N24" i="24"/>
  <c r="N26" i="24" s="1"/>
  <c r="L26" i="24"/>
  <c r="L27" i="24" l="1"/>
  <c r="L28" i="24" s="1"/>
  <c r="N27" i="24"/>
  <c r="N28" i="24" s="1"/>
</calcChain>
</file>

<file path=xl/sharedStrings.xml><?xml version="1.0" encoding="utf-8"?>
<sst xmlns="http://schemas.openxmlformats.org/spreadsheetml/2006/main" count="299" uniqueCount="194">
  <si>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</si>
  <si>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</si>
  <si>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</si>
  <si>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</si>
  <si>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</si>
  <si>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</si>
  <si>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</si>
  <si>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</si>
  <si>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</si>
  <si>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</si>
  <si>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</si>
  <si>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</si>
  <si>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</si>
  <si>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</si>
  <si>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</si>
  <si>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</si>
  <si>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</si>
  <si>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</si>
  <si>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</si>
  <si>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</si>
  <si>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</si>
  <si>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</si>
  <si>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</si>
  <si>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</si>
  <si>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</si>
  <si>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</si>
  <si>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</si>
  <si>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</si>
  <si>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</si>
  <si>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</si>
  <si>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</si>
  <si>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</si>
  <si>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</si>
  <si>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</si>
  <si>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</si>
  <si>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</si>
  <si>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</si>
  <si>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</si>
  <si>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</si>
  <si>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</si>
  <si>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</si>
  <si>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</si>
  <si>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</si>
  <si>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</si>
  <si>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</si>
  <si>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</si>
  <si>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</si>
  <si>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</si>
  <si>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</si>
  <si>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</si>
  <si>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</si>
  <si>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</si>
  <si>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</si>
  <si>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</si>
  <si>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</si>
  <si>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</si>
  <si>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</si>
  <si>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</si>
  <si>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</si>
  <si>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</si>
  <si>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</si>
  <si>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</si>
  <si>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</si>
  <si>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</si>
  <si>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</si>
  <si>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</si>
  <si>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</si>
  <si>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</si>
  <si>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</si>
  <si>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</si>
  <si>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</si>
  <si>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</si>
  <si>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</si>
  <si>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</si>
  <si>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</si>
  <si>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</si>
  <si>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</si>
  <si>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</si>
  <si>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</si>
  <si>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</si>
  <si>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</si>
  <si>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>เงินสดและรายการเทียบเท่าเงินสดลดลงสุทธิ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</si>
  <si>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</si>
  <si>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</si>
  <si>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</si>
  <si>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</si>
  <si>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</si>
  <si>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</si>
  <si>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</si>
  <si>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</si>
  <si>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เงินปันผลจ่าย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</si>
  <si>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</si>
  <si>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</si>
  <si>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</si>
  <si>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</si>
  <si>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</si>
  <si>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</si>
  <si>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</si>
  <si>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</si>
  <si>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</si>
  <si>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</si>
  <si>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</si>
  <si>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</si>
  <si>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</si>
  <si>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</si>
  <si>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</si>
  <si>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</si>
  <si>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</si>
  <si>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</si>
  <si>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</si>
  <si>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</si>
  <si>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</si>
  <si>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</si>
  <si>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</si>
  <si>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</si>
  <si>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</si>
  <si>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</si>
  <si>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</si>
  <si>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</si>
  <si>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</si>
  <si>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</si>
  <si>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</si>
  <si>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</si>
  <si>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</si>
  <si>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</si>
  <si>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</si>
  <si>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</si>
  <si>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</si>
  <si>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</si>
  <si>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</si>
  <si>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</si>
  <si>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</si>
  <si>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เงินสดสุทธิใช้ไปในกิจกรรมจัดหาเงิน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</si>
  <si>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</si>
  <si>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</si>
  <si>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</si>
  <si>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</si>
  <si>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</si>
  <si>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</si>
  <si>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</si>
  <si>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</si>
  <si>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เงินสดรับจากตราสารหนี้และเงินกู้ยืมระยะยาว</t>
  </si>
  <si>
    <t>เงินสดรับจากการจำหน่ายเงินลงทุนในตราสารหนี้ที่วัดมูลค่าด้วยมูลค่ายุติธรรม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</si>
  <si>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</si>
  <si>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</si>
  <si>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ลงทุนในเงินลงทุนในตราสารทุนที่กำหนดให้วัดมูลค่าด้วยมูลค่ายุติธรรม</t>
  </si>
  <si>
    <t>2564</t>
  </si>
  <si>
    <t>ยอดคงเหลือ ณ วันที่ 1 มกราคม 2564</t>
  </si>
  <si>
    <t xml:space="preserve">      สำรองทรัพย์สินรอการขาย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</si>
  <si>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</si>
  <si>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</si>
  <si>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</si>
  <si>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</si>
  <si>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</si>
  <si>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</si>
  <si>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</si>
  <si>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   ประมาณการหนี้สินผลประโยชน์ของพนักงาน</t>
  </si>
  <si>
    <t xml:space="preserve">      ประมาณการหนี้สินสำหรับคดีความ</t>
  </si>
  <si>
    <t>สินทรัพย์ดำเนินงาน (เพิ่มขึ้น) ลดลง</t>
  </si>
  <si>
    <t>จัดสรรเป็นทุนสำรองตามกฎหมาย</t>
  </si>
  <si>
    <t>ขาดทุนจากเงินลงทุนในตราสารทุนที่กำหนดให้วัดมูลค่า</t>
  </si>
  <si>
    <t xml:space="preserve">      (กำไร) ขาดทุนจากเครื่องมือทางการเงินที่วัดมูลค่าด้วยมูลค่ายุติธรรมผ่านกำไรหรือขาดทุน</t>
  </si>
  <si>
    <t>ณ วันที่ 30 มิถุนายน 2565 และ 31 ธันวาคม 2564</t>
  </si>
  <si>
    <t>31 ธันวาคม 2564</t>
  </si>
  <si>
    <t>30 มิถุนายน 2565</t>
  </si>
  <si>
    <t>สำหรับงวดสามเดือนสิ้นสุดวันที่ 30 มิถุนายน 2565 และ 2564</t>
  </si>
  <si>
    <t>สำหรับงวดหกเดือนสิ้นสุดวันที่ 30 มิถุนายน 2565 และ 2564</t>
  </si>
  <si>
    <t>2565</t>
  </si>
  <si>
    <t>กำไรสำหรับงวด</t>
  </si>
  <si>
    <t>ขาดทุนเบ็ดเสร็จอื่นสำหรับงวด</t>
  </si>
  <si>
    <t>กำไร (ขาดทุน) เบ็ดเสร็จรวมสำหรับงวด</t>
  </si>
  <si>
    <t>ยอดคงเหลือ ณ วันที่ 30 มิถุนายน 2564</t>
  </si>
  <si>
    <t>ยอดคงเหลือ ณ วันที่ 30 มิถุนายน 2565</t>
  </si>
  <si>
    <t>ยอดคงเหลือ ณ วันที่ 1 มกราคม 2565</t>
  </si>
  <si>
    <t xml:space="preserve">   ออกจากบัญชีในระหว่างงวด</t>
  </si>
  <si>
    <t>เงินสดและรายการเทียบเท่าเงินสด ณ วันที่ 30 มิถุนายน</t>
  </si>
  <si>
    <t>ขาดทุนสุทธิจากเครื่องมือทางการเงินที่วัดมูลค่าด้วยมูลค่ายุติธรรม</t>
  </si>
  <si>
    <t>กำไร (ขาดทุน) จากการประมาณการตามหลักคณิตศาสตร์ประกันภัย</t>
  </si>
  <si>
    <t xml:space="preserve">   กำไรสำหรับงวด (บาทต่อหุ้น)</t>
  </si>
  <si>
    <t>ขาดทุนจากการวัดมูลค่าเงินลงทุนในตราสารหนี้ด้วยมูลค่ายุติธรรม</t>
  </si>
  <si>
    <t>(ยังไม่ได้ตรวจสอบ แต่สอบทานแล้ว)</t>
  </si>
  <si>
    <t>กำไร (ขาดทุน) เบ็ดเสร็จอื่นสำหรับงวด</t>
  </si>
  <si>
    <t>เงินสดสุทธิได้มาจากกิจกรรมดำเนินงาน</t>
  </si>
  <si>
    <t>เงินสดสุทธิใช้ไปในกิจกรรมลงทุน</t>
  </si>
  <si>
    <t>กำไร (ขาดทุน) สุทธิจากเครื่องมือทางการเงินที่วัดมูลค่าด้วยมูลค่ายุติธรรม</t>
  </si>
  <si>
    <t>กำไร (ขาดทุน) จากการวัดมูลค่าเงินลงทุนในตราสารหนี้ด้วยมูลค่ายุติธรรม</t>
  </si>
  <si>
    <t>กำไร (ขาดทุน) จากเงินลงทุนในตราสารทุนที่กำหนดให้วัดมูลค่า</t>
  </si>
  <si>
    <t>กำไรจากการประมาณการตามหลักคณิตศาสตร์ประกันภัย</t>
  </si>
  <si>
    <t>ส่วนต่ำกว่าทุนจาก</t>
  </si>
  <si>
    <t xml:space="preserve">   ลูกหนี้อื่นเพิ่มขึ้นจากการขายหลักประกันชำระหนี้</t>
  </si>
  <si>
    <t>ภาษีเงินได้เกี่ยวกับองค์ประกอบของกำไร (ขาดทุน) เบ็ดเสร็จอื่นสำหรับ</t>
  </si>
  <si>
    <t xml:space="preserve">      กำไรจากการจำหน่าย/ตัดจำหน่ายส่วนปรับปรุงอาคารเช่าและอุปกรณ์</t>
  </si>
  <si>
    <t xml:space="preserve">      (กำไร) ขาดทุนจากการเปลี่ยนแปลงสัญญาเช่า</t>
  </si>
  <si>
    <t>กำไรสุทธิสำหรับงวด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</si>
</sst>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62">
    <xf numFmtId="0" fontId="0" fillId="0" borderId="0" xfId="0"/>
    <xf numFmtId="38" fontId="8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165" fontId="8" fillId="0" borderId="0" xfId="0" applyNumberFormat="1" applyFont="1" applyFill="1" applyAlignment="1">
      <alignment horizontal="centerContinuous" vertical="center"/>
    </xf>
    <xf numFmtId="16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6" xfId="0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Fill="1" applyBorder="1" applyAlignment="1">
      <alignment horizontal="center" vertical="center"/>
    </xf>
    <xf numFmtId="39" fontId="8" fillId="0" borderId="0" xfId="0" quotePrefix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vertical="center"/>
    </xf>
    <xf numFmtId="0" fontId="8" fillId="4" borderId="0" xfId="0" applyNumberFormat="1" applyFont="1" applyFill="1" applyAlignment="1">
      <alignment vertical="center"/>
    </xf>
    <xf numFmtId="0" fontId="11" fillId="4" borderId="0" xfId="0" applyNumberFormat="1" applyFont="1" applyFill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167" fontId="8" fillId="4" borderId="0" xfId="1" applyNumberFormat="1" applyFont="1" applyFill="1" applyAlignment="1">
      <alignment vertical="center"/>
    </xf>
    <xf numFmtId="41" fontId="8" fillId="4" borderId="7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169" fontId="12" fillId="0" borderId="0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167" fontId="8" fillId="0" borderId="0" xfId="1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1" fontId="8" fillId="0" borderId="0" xfId="0" applyNumberFormat="1" applyFont="1" applyAlignment="1">
      <alignment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4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Continuous" vertical="center"/>
    </xf>
    <xf numFmtId="3" fontId="8" fillId="0" borderId="0" xfId="0" applyNumberFormat="1" applyFont="1" applyFill="1" applyAlignment="1">
      <alignment horizontal="centerContinuous" vertical="center"/>
    </xf>
    <xf numFmtId="0" fontId="9" fillId="0" borderId="0" xfId="0" applyFont="1" applyFill="1" applyAlignment="1">
      <alignment horizontal="left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Fill="1" applyAlignment="1">
      <alignment horizontal="center" vertical="center"/>
    </xf>
    <xf numFmtId="3" fontId="8" fillId="0" borderId="0" xfId="0" applyNumberFormat="1" applyFont="1" applyFill="1" applyAlignment="1">
      <alignment vertical="center"/>
    </xf>
    <xf numFmtId="3" fontId="10" fillId="0" borderId="0" xfId="0" applyNumberFormat="1" applyFont="1" applyFill="1" applyAlignment="1">
      <alignment vertical="center"/>
    </xf>
    <xf numFmtId="39" fontId="8" fillId="0" borderId="0" xfId="0" quotePrefix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3" xfId="0" applyNumberFormat="1" applyFont="1" applyFill="1" applyBorder="1" applyAlignment="1">
      <alignment horizontal="right" vertical="center"/>
    </xf>
    <xf numFmtId="41" fontId="8" fillId="0" borderId="5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Fill="1" applyBorder="1" applyAlignment="1">
      <alignment horizontal="center" vertical="center"/>
    </xf>
    <xf numFmtId="38" fontId="9" fillId="0" borderId="0" xfId="0" quotePrefix="1" applyNumberFormat="1" applyFont="1" applyFill="1" applyAlignment="1">
      <alignment horizontal="left" vertical="center"/>
    </xf>
    <xf numFmtId="41" fontId="8" fillId="0" borderId="7" xfId="0" applyNumberFormat="1" applyFont="1" applyFill="1" applyBorder="1" applyAlignment="1">
      <alignment horizontal="right" vertical="center"/>
    </xf>
    <xf numFmtId="41" fontId="12" fillId="0" borderId="0" xfId="0" applyNumberFormat="1" applyFont="1" applyFill="1" applyAlignment="1">
      <alignment horizontal="right" vertical="center"/>
    </xf>
    <xf numFmtId="41" fontId="12" fillId="0" borderId="0" xfId="0" applyNumberFormat="1" applyFont="1" applyFill="1" applyAlignment="1">
      <alignment vertical="center"/>
    </xf>
    <xf numFmtId="38" fontId="8" fillId="0" borderId="0" xfId="9" applyNumberFormat="1" applyFont="1" applyFill="1" applyAlignment="1">
      <alignment horizontal="left" vertical="center"/>
    </xf>
    <xf numFmtId="3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39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172" fontId="8" fillId="0" borderId="0" xfId="0" applyNumberFormat="1" applyFont="1" applyFill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38" fontId="9" fillId="0" borderId="0" xfId="0" applyNumberFormat="1" applyFont="1" applyAlignment="1">
      <alignment vertical="center"/>
    </xf>
    <xf numFmtId="37" fontId="8" fillId="0" borderId="3" xfId="0" applyNumberFormat="1" applyFont="1" applyBorder="1" applyAlignment="1">
      <alignment horizontal="center" vertical="center"/>
    </xf>
    <xf numFmtId="38" fontId="8" fillId="0" borderId="0" xfId="0" applyNumberFormat="1" applyFont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41" fontId="8" fillId="4" borderId="8" xfId="1" applyNumberFormat="1" applyFont="1" applyFill="1" applyBorder="1" applyAlignment="1">
      <alignment horizontal="right" vertical="center"/>
    </xf>
    <xf numFmtId="41" fontId="8" fillId="4" borderId="9" xfId="1" applyNumberFormat="1" applyFont="1" applyFill="1" applyBorder="1" applyAlignment="1">
      <alignment horizontal="right" vertical="center"/>
    </xf>
    <xf numFmtId="41" fontId="8" fillId="4" borderId="8" xfId="1" applyNumberFormat="1" applyFont="1" applyFill="1" applyBorder="1" applyAlignment="1">
      <alignment horizontal="right"/>
    </xf>
    <xf numFmtId="41" fontId="8" fillId="4" borderId="9" xfId="1" applyNumberFormat="1" applyFont="1" applyFill="1" applyBorder="1" applyAlignment="1">
      <alignment horizontal="right"/>
    </xf>
    <xf numFmtId="41" fontId="8" fillId="4" borderId="2" xfId="1" applyNumberFormat="1" applyFont="1" applyFill="1" applyBorder="1" applyAlignment="1">
      <alignment horizontal="right" vertical="center"/>
    </xf>
    <xf numFmtId="169" fontId="8" fillId="4" borderId="4" xfId="1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5" fontId="8" fillId="0" borderId="0" xfId="0" applyNumberFormat="1" applyFont="1" applyFill="1" applyAlignment="1">
      <alignment horizontal="right" vertical="center" wrapText="1"/>
    </xf>
    <xf numFmtId="41" fontId="8" fillId="4" borderId="0" xfId="0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right" vertical="center"/>
    </xf>
    <xf numFmtId="41" fontId="8" fillId="4" borderId="3" xfId="0" applyNumberFormat="1" applyFont="1" applyFill="1" applyBorder="1" applyAlignment="1">
      <alignment horizontal="right" vertical="center"/>
    </xf>
    <xf numFmtId="41" fontId="8" fillId="4" borderId="0" xfId="0" applyNumberFormat="1" applyFont="1" applyFill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41" fontId="8" fillId="0" borderId="0" xfId="1" applyNumberFormat="1" applyFont="1" applyAlignment="1">
      <alignment horizontal="right" vertical="center"/>
    </xf>
    <xf numFmtId="3" fontId="8" fillId="0" borderId="0" xfId="1" applyNumberFormat="1" applyFont="1" applyFill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5"/>
  <sheetViews>
    <sheetView showGridLines="0" tabSelected="1" view="pageBreakPreview" topLeftCell="A47" zoomScale="70" zoomScaleNormal="100" zoomScaleSheetLayoutView="70" workbookViewId="0">
      <selection activeCell="E58" sqref="E58"/>
    </sheetView>
  </sheetViews>
  <sheetFormatPr defaultColWidth="10.7109375" defaultRowHeight="24" customHeight="1"/>
  <cols>
    <col min="1" max="1" width="53.42578125" style="11" customWidth="1"/>
    <col min="2" max="2" width="7" style="11" customWidth="1"/>
    <col min="3" max="3" width="9.28515625" style="22" bestFit="1" customWidth="1"/>
    <col min="4" max="4" width="1.28515625" style="22" customWidth="1"/>
    <col min="5" max="5" width="19.28515625" style="12" customWidth="1"/>
    <col min="6" max="6" width="1" style="12" customWidth="1"/>
    <col min="7" max="7" width="19.28515625" style="5" customWidth="1"/>
    <col min="8" max="8" width="0.5703125" style="11" customWidth="1"/>
    <col min="9" max="9" width="12" style="11" bestFit="1" customWidth="1"/>
    <col min="10" max="10" width="22" style="11" customWidth="1"/>
    <col min="11" max="11" width="10.7109375" style="11"/>
    <col min="12" max="12" width="15.42578125" style="11" customWidth="1"/>
    <col min="13" max="13" width="10.7109375" style="11"/>
    <col min="14" max="14" width="12.28515625" style="11" bestFit="1" customWidth="1"/>
    <col min="15" max="16384" width="10.7109375" style="11"/>
  </cols>
  <sheetData>
    <row r="1" spans="1:14" s="7" customFormat="1" ht="24" customHeight="1">
      <c r="A1" s="2" t="s">
        <v>86</v>
      </c>
      <c r="B1" s="3"/>
      <c r="C1" s="4"/>
      <c r="D1" s="4"/>
      <c r="E1" s="6"/>
      <c r="F1" s="6"/>
      <c r="G1" s="41"/>
    </row>
    <row r="2" spans="1:14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14" s="7" customFormat="1" ht="24" customHeight="1">
      <c r="A3" s="8" t="s">
        <v>162</v>
      </c>
      <c r="B3" s="3"/>
      <c r="C3" s="9"/>
      <c r="D3" s="9"/>
      <c r="E3" s="3"/>
      <c r="F3" s="3"/>
      <c r="G3" s="10"/>
    </row>
    <row r="4" spans="1:14" s="7" customFormat="1" ht="24" customHeight="1">
      <c r="A4" s="8"/>
      <c r="B4" s="3"/>
      <c r="C4" s="9"/>
      <c r="D4" s="9"/>
      <c r="E4" s="3"/>
      <c r="F4" s="3"/>
      <c r="G4" s="55" t="s">
        <v>38</v>
      </c>
    </row>
    <row r="5" spans="1:14" ht="24" customHeight="1">
      <c r="C5" s="13" t="s">
        <v>0</v>
      </c>
      <c r="D5" s="5"/>
      <c r="E5" s="63" t="s">
        <v>164</v>
      </c>
      <c r="F5" s="14"/>
      <c r="G5" s="63" t="s">
        <v>163</v>
      </c>
    </row>
    <row r="6" spans="1:14" ht="24" customHeight="1">
      <c r="A6" s="15" t="s">
        <v>24</v>
      </c>
      <c r="C6" s="11"/>
      <c r="D6" s="11"/>
      <c r="E6" s="86"/>
      <c r="F6" s="16"/>
    </row>
    <row r="7" spans="1:14" ht="24" customHeight="1">
      <c r="A7" s="1" t="s">
        <v>25</v>
      </c>
      <c r="C7" s="17"/>
      <c r="D7" s="87"/>
      <c r="E7" s="18">
        <v>600358</v>
      </c>
      <c r="F7" s="19"/>
      <c r="G7" s="18">
        <v>717749</v>
      </c>
      <c r="J7" s="32"/>
      <c r="K7" s="32"/>
      <c r="L7" s="134"/>
      <c r="M7" s="32"/>
      <c r="N7" s="32"/>
    </row>
    <row r="8" spans="1:14" ht="24" customHeight="1">
      <c r="A8" s="1" t="s">
        <v>99</v>
      </c>
      <c r="B8" s="65"/>
      <c r="C8" s="17">
        <v>7</v>
      </c>
      <c r="D8" s="17"/>
      <c r="E8" s="18">
        <v>31366922</v>
      </c>
      <c r="F8" s="19"/>
      <c r="G8" s="18">
        <v>35267727</v>
      </c>
      <c r="J8" s="32"/>
      <c r="K8" s="32"/>
      <c r="L8" s="134"/>
      <c r="M8" s="32"/>
      <c r="N8" s="32"/>
    </row>
    <row r="9" spans="1:14" ht="24" customHeight="1">
      <c r="A9" s="1" t="s">
        <v>100</v>
      </c>
      <c r="B9" s="65"/>
      <c r="C9" s="17">
        <v>8</v>
      </c>
      <c r="D9" s="17"/>
      <c r="E9" s="18">
        <v>246813</v>
      </c>
      <c r="F9" s="19"/>
      <c r="G9" s="18">
        <v>163992</v>
      </c>
      <c r="J9" s="32"/>
      <c r="K9" s="32"/>
      <c r="L9" s="134"/>
      <c r="M9" s="32"/>
      <c r="N9" s="32"/>
    </row>
    <row r="10" spans="1:14" ht="24" customHeight="1">
      <c r="A10" s="1" t="s">
        <v>101</v>
      </c>
      <c r="B10" s="65"/>
      <c r="C10" s="66">
        <v>9</v>
      </c>
      <c r="D10" s="88"/>
      <c r="E10" s="18">
        <v>44020296</v>
      </c>
      <c r="F10" s="19"/>
      <c r="G10" s="18">
        <v>41733747</v>
      </c>
      <c r="J10" s="32"/>
      <c r="K10" s="32"/>
      <c r="L10" s="134"/>
      <c r="M10" s="32"/>
      <c r="N10" s="32"/>
    </row>
    <row r="11" spans="1:14" ht="24" customHeight="1">
      <c r="A11" s="1" t="s">
        <v>102</v>
      </c>
      <c r="B11" s="65"/>
      <c r="C11" s="66">
        <v>10</v>
      </c>
      <c r="D11" s="88"/>
      <c r="E11" s="18">
        <v>187171562</v>
      </c>
      <c r="F11" s="21"/>
      <c r="G11" s="18">
        <v>170144008</v>
      </c>
      <c r="J11" s="32"/>
      <c r="K11" s="32"/>
      <c r="L11" s="134"/>
      <c r="M11" s="32"/>
      <c r="N11" s="32"/>
    </row>
    <row r="12" spans="1:14" ht="24" customHeight="1">
      <c r="A12" s="1" t="s">
        <v>103</v>
      </c>
      <c r="B12" s="65"/>
      <c r="C12" s="66">
        <v>12</v>
      </c>
      <c r="D12" s="88"/>
      <c r="E12" s="18">
        <v>770753</v>
      </c>
      <c r="F12" s="21"/>
      <c r="G12" s="18">
        <v>773350</v>
      </c>
      <c r="J12" s="32"/>
      <c r="K12" s="32"/>
      <c r="L12" s="134"/>
      <c r="M12" s="32"/>
      <c r="N12" s="32"/>
    </row>
    <row r="13" spans="1:14" ht="24" customHeight="1">
      <c r="A13" s="1" t="s">
        <v>104</v>
      </c>
      <c r="B13" s="65"/>
      <c r="C13" s="66">
        <v>13</v>
      </c>
      <c r="D13" s="88"/>
      <c r="E13" s="18">
        <v>301730</v>
      </c>
      <c r="F13" s="21"/>
      <c r="G13" s="18">
        <v>282746</v>
      </c>
      <c r="J13" s="32"/>
      <c r="K13" s="32"/>
      <c r="L13" s="134"/>
      <c r="M13" s="32"/>
      <c r="N13" s="32"/>
    </row>
    <row r="14" spans="1:14" ht="24" customHeight="1">
      <c r="A14" s="1" t="s">
        <v>106</v>
      </c>
      <c r="B14" s="65"/>
      <c r="C14" s="66">
        <v>21.1</v>
      </c>
      <c r="D14" s="66"/>
      <c r="E14" s="18">
        <v>514792</v>
      </c>
      <c r="F14" s="21"/>
      <c r="G14" s="18">
        <v>554034</v>
      </c>
      <c r="J14" s="32"/>
      <c r="K14" s="32"/>
      <c r="L14" s="134"/>
      <c r="M14" s="32"/>
      <c r="N14" s="32"/>
    </row>
    <row r="15" spans="1:14" ht="24" customHeight="1">
      <c r="A15" s="1" t="s">
        <v>105</v>
      </c>
      <c r="B15" s="65"/>
      <c r="C15" s="66">
        <v>14</v>
      </c>
      <c r="D15" s="88"/>
      <c r="E15" s="18">
        <v>260428</v>
      </c>
      <c r="F15" s="21"/>
      <c r="G15" s="18">
        <v>274935</v>
      </c>
      <c r="J15" s="32"/>
      <c r="K15" s="32"/>
      <c r="L15" s="134"/>
      <c r="M15" s="32"/>
      <c r="N15" s="32"/>
    </row>
    <row r="16" spans="1:14" ht="24" customHeight="1">
      <c r="A16" s="1" t="s">
        <v>75</v>
      </c>
      <c r="B16" s="65"/>
      <c r="C16" s="17">
        <v>15.1</v>
      </c>
      <c r="D16" s="88"/>
      <c r="E16" s="18">
        <v>1314454</v>
      </c>
      <c r="F16" s="21"/>
      <c r="G16" s="18">
        <v>1013320</v>
      </c>
      <c r="J16" s="32"/>
      <c r="K16" s="32"/>
      <c r="L16" s="134"/>
      <c r="M16" s="32"/>
      <c r="N16" s="32"/>
    </row>
    <row r="17" spans="1:25" ht="24" customHeight="1">
      <c r="A17" s="1" t="s">
        <v>54</v>
      </c>
      <c r="B17" s="65"/>
      <c r="C17" s="17"/>
      <c r="D17" s="66"/>
      <c r="E17" s="20">
        <v>127583</v>
      </c>
      <c r="F17" s="21"/>
      <c r="G17" s="125">
        <v>144696</v>
      </c>
      <c r="J17" s="32"/>
      <c r="K17" s="32"/>
      <c r="L17" s="134"/>
      <c r="M17" s="32"/>
      <c r="N17" s="32"/>
    </row>
    <row r="18" spans="1:25" ht="24" customHeight="1">
      <c r="A18" s="1" t="s">
        <v>107</v>
      </c>
      <c r="B18" s="65"/>
      <c r="C18" s="66">
        <v>16</v>
      </c>
      <c r="D18" s="66"/>
      <c r="E18" s="20">
        <v>850679</v>
      </c>
      <c r="F18" s="21"/>
      <c r="G18" s="125">
        <v>408358</v>
      </c>
      <c r="I18" s="32"/>
      <c r="J18" s="32"/>
      <c r="K18" s="32"/>
      <c r="L18" s="134"/>
      <c r="M18" s="32"/>
      <c r="N18" s="32"/>
    </row>
    <row r="19" spans="1:25" ht="24" customHeight="1" thickBot="1">
      <c r="A19" s="15" t="s">
        <v>26</v>
      </c>
      <c r="B19" s="65"/>
      <c r="C19" s="68"/>
      <c r="D19" s="68"/>
      <c r="E19" s="69">
        <f>SUM(E7:E18)</f>
        <v>267546370</v>
      </c>
      <c r="F19" s="21"/>
      <c r="G19" s="51">
        <f>SUM(G7:G18)</f>
        <v>251478662</v>
      </c>
      <c r="J19" s="32"/>
      <c r="K19" s="32"/>
      <c r="M19" s="32"/>
    </row>
    <row r="20" spans="1:25" ht="24" customHeight="1" thickTop="1">
      <c r="A20" s="15"/>
      <c r="E20" s="50"/>
      <c r="F20" s="50"/>
      <c r="G20" s="39"/>
      <c r="J20" s="32"/>
      <c r="K20" s="32"/>
      <c r="M20" s="32"/>
    </row>
    <row r="21" spans="1:25" ht="24" customHeight="1">
      <c r="A21" s="1" t="s">
        <v>4</v>
      </c>
      <c r="E21" s="23"/>
      <c r="F21" s="23"/>
      <c r="J21" s="32"/>
      <c r="K21" s="32"/>
      <c r="M21" s="32"/>
    </row>
    <row r="22" spans="1:25" ht="24" customHeight="1">
      <c r="A22" s="1"/>
      <c r="E22" s="23"/>
      <c r="F22" s="23"/>
      <c r="J22" s="32"/>
      <c r="K22" s="32"/>
      <c r="M22" s="32"/>
    </row>
    <row r="23" spans="1:25" ht="24" customHeight="1">
      <c r="A23" s="1"/>
      <c r="E23" s="23"/>
      <c r="F23" s="23"/>
      <c r="J23" s="32"/>
      <c r="K23" s="32"/>
      <c r="M23" s="32"/>
    </row>
    <row r="24" spans="1:25" ht="24" customHeight="1">
      <c r="A24" s="1"/>
      <c r="E24" s="23"/>
      <c r="F24" s="23"/>
      <c r="J24" s="32"/>
      <c r="K24" s="32"/>
      <c r="M24" s="32"/>
    </row>
    <row r="25" spans="1:25" ht="24" customHeight="1">
      <c r="A25" s="1"/>
      <c r="E25" s="23"/>
      <c r="F25" s="23"/>
      <c r="J25" s="32"/>
      <c r="K25" s="32"/>
      <c r="M25" s="32"/>
    </row>
    <row r="26" spans="1:25" s="7" customFormat="1" ht="24" customHeight="1">
      <c r="A26" s="2" t="s">
        <v>86</v>
      </c>
      <c r="B26" s="3"/>
      <c r="C26" s="4"/>
      <c r="D26" s="4"/>
      <c r="E26" s="6"/>
      <c r="F26" s="6"/>
      <c r="G26" s="5"/>
      <c r="J26" s="32"/>
      <c r="K26" s="32"/>
      <c r="M26" s="32"/>
    </row>
    <row r="27" spans="1:25" s="7" customFormat="1" ht="24" customHeight="1">
      <c r="A27" s="8" t="s">
        <v>40</v>
      </c>
      <c r="B27" s="3"/>
      <c r="C27" s="4"/>
      <c r="D27" s="4"/>
      <c r="E27" s="24"/>
      <c r="F27" s="24"/>
      <c r="G27" s="5"/>
      <c r="J27" s="32"/>
      <c r="K27" s="32"/>
      <c r="M27" s="32"/>
    </row>
    <row r="28" spans="1:25" s="7" customFormat="1" ht="24" customHeight="1">
      <c r="A28" s="8" t="s">
        <v>162</v>
      </c>
      <c r="B28" s="3"/>
      <c r="C28" s="9"/>
      <c r="D28" s="9"/>
      <c r="E28" s="3"/>
      <c r="F28" s="3"/>
      <c r="G28" s="10"/>
      <c r="J28" s="32"/>
      <c r="K28" s="32"/>
      <c r="M28" s="32"/>
    </row>
    <row r="29" spans="1:25" s="7" customFormat="1" ht="24" customHeight="1">
      <c r="A29" s="8"/>
      <c r="B29" s="3"/>
      <c r="C29" s="9"/>
      <c r="D29" s="9"/>
      <c r="E29" s="3"/>
      <c r="F29" s="3"/>
      <c r="G29" s="55" t="s">
        <v>38</v>
      </c>
      <c r="J29" s="32"/>
      <c r="K29" s="32"/>
      <c r="M29" s="32"/>
    </row>
    <row r="30" spans="1:25" ht="24" customHeight="1">
      <c r="C30" s="13" t="s">
        <v>0</v>
      </c>
      <c r="D30" s="5"/>
      <c r="E30" s="63" t="s">
        <v>164</v>
      </c>
      <c r="F30" s="14"/>
      <c r="G30" s="63" t="s">
        <v>163</v>
      </c>
      <c r="J30" s="32"/>
      <c r="K30" s="32"/>
      <c r="M30" s="32"/>
    </row>
    <row r="31" spans="1:25" ht="24" customHeight="1">
      <c r="A31" s="15" t="s">
        <v>60</v>
      </c>
      <c r="C31" s="11"/>
      <c r="D31" s="11"/>
      <c r="E31" s="23"/>
      <c r="F31" s="25"/>
      <c r="J31" s="32"/>
      <c r="K31" s="32"/>
      <c r="L31" s="25"/>
      <c r="M31" s="32"/>
    </row>
    <row r="32" spans="1:25" ht="24" customHeight="1">
      <c r="A32" s="1" t="s">
        <v>20</v>
      </c>
      <c r="C32" s="124">
        <v>18</v>
      </c>
      <c r="D32" s="87"/>
      <c r="E32" s="20">
        <v>198723899</v>
      </c>
      <c r="F32" s="21"/>
      <c r="G32" s="125">
        <v>192513105</v>
      </c>
      <c r="H32" s="26"/>
      <c r="I32" s="32"/>
      <c r="J32" s="25"/>
      <c r="K32" s="32"/>
      <c r="L32" s="1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</row>
    <row r="33" spans="1:25" ht="24" customHeight="1">
      <c r="A33" s="1" t="s">
        <v>52</v>
      </c>
      <c r="C33" s="124">
        <v>19</v>
      </c>
      <c r="D33" s="87"/>
      <c r="E33" s="20">
        <v>28827506</v>
      </c>
      <c r="F33" s="21"/>
      <c r="G33" s="125">
        <v>19046318</v>
      </c>
      <c r="H33" s="26"/>
      <c r="I33" s="32"/>
      <c r="J33" s="25"/>
      <c r="K33" s="32"/>
      <c r="L33" s="1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</row>
    <row r="34" spans="1:25" ht="24" customHeight="1">
      <c r="A34" s="1" t="s">
        <v>27</v>
      </c>
      <c r="C34" s="66"/>
      <c r="D34" s="66"/>
      <c r="E34" s="20">
        <v>740608</v>
      </c>
      <c r="F34" s="21"/>
      <c r="G34" s="125">
        <v>189544</v>
      </c>
      <c r="H34" s="26"/>
      <c r="J34" s="25"/>
      <c r="K34" s="32"/>
      <c r="L34" s="1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</row>
    <row r="35" spans="1:25" ht="24" customHeight="1">
      <c r="A35" s="1" t="s">
        <v>126</v>
      </c>
      <c r="C35" s="124">
        <v>8</v>
      </c>
      <c r="D35" s="88"/>
      <c r="E35" s="20">
        <v>277546</v>
      </c>
      <c r="F35" s="21"/>
      <c r="G35" s="125">
        <v>33520</v>
      </c>
      <c r="H35" s="26"/>
      <c r="J35" s="25"/>
      <c r="K35" s="32"/>
      <c r="L35" s="1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</row>
    <row r="36" spans="1:25" ht="24" customHeight="1">
      <c r="A36" s="1" t="s">
        <v>108</v>
      </c>
      <c r="C36" s="124">
        <v>20</v>
      </c>
      <c r="D36" s="66"/>
      <c r="E36" s="20">
        <v>2396024</v>
      </c>
      <c r="F36" s="21"/>
      <c r="G36" s="125">
        <v>2397298</v>
      </c>
      <c r="H36" s="26"/>
      <c r="I36" s="32"/>
      <c r="J36" s="25"/>
      <c r="K36" s="32"/>
      <c r="L36" s="1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</row>
    <row r="37" spans="1:25" ht="24" customHeight="1">
      <c r="A37" s="1" t="s">
        <v>28</v>
      </c>
      <c r="C37" s="66"/>
      <c r="D37" s="66"/>
      <c r="E37" s="125">
        <v>263438</v>
      </c>
      <c r="F37" s="21"/>
      <c r="G37" s="125">
        <v>338408</v>
      </c>
      <c r="H37" s="26"/>
      <c r="J37" s="25"/>
      <c r="K37" s="64"/>
      <c r="L37" s="1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</row>
    <row r="38" spans="1:25" ht="24" customHeight="1">
      <c r="A38" s="1" t="s">
        <v>29</v>
      </c>
      <c r="C38" s="66"/>
      <c r="D38" s="66"/>
      <c r="E38" s="20">
        <v>455340</v>
      </c>
      <c r="F38" s="21"/>
      <c r="G38" s="125">
        <v>454491</v>
      </c>
      <c r="H38" s="26"/>
      <c r="J38" s="25"/>
      <c r="K38" s="64"/>
      <c r="L38" s="1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</row>
    <row r="39" spans="1:25" ht="24" customHeight="1">
      <c r="A39" s="1" t="s">
        <v>109</v>
      </c>
      <c r="C39" s="124">
        <v>21.2</v>
      </c>
      <c r="D39" s="66"/>
      <c r="E39" s="20">
        <v>523057</v>
      </c>
      <c r="F39" s="21"/>
      <c r="G39" s="125">
        <v>559514</v>
      </c>
      <c r="H39" s="26"/>
      <c r="J39" s="25"/>
      <c r="K39" s="25"/>
      <c r="L39" s="1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</row>
    <row r="40" spans="1:25" ht="24" customHeight="1">
      <c r="A40" s="1" t="s">
        <v>73</v>
      </c>
      <c r="C40" s="124">
        <v>22</v>
      </c>
      <c r="D40" s="66"/>
      <c r="E40" s="20">
        <v>333975</v>
      </c>
      <c r="F40" s="21"/>
      <c r="G40" s="125">
        <v>321045</v>
      </c>
      <c r="H40" s="26"/>
      <c r="J40" s="32"/>
      <c r="K40" s="32"/>
      <c r="L40" s="1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</row>
    <row r="41" spans="1:25" ht="24" customHeight="1">
      <c r="A41" s="1" t="s">
        <v>55</v>
      </c>
      <c r="C41" s="66"/>
      <c r="D41" s="66"/>
      <c r="E41" s="125">
        <v>217881</v>
      </c>
      <c r="F41" s="21"/>
      <c r="G41" s="125">
        <v>142099</v>
      </c>
      <c r="H41" s="26"/>
      <c r="J41" s="32"/>
      <c r="K41" s="32"/>
      <c r="L41" s="1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</row>
    <row r="42" spans="1:25" ht="24" customHeight="1">
      <c r="A42" s="1" t="s">
        <v>68</v>
      </c>
      <c r="C42" s="66"/>
      <c r="D42" s="66"/>
      <c r="E42" s="18">
        <v>244712</v>
      </c>
      <c r="F42" s="21"/>
      <c r="G42" s="18">
        <v>246131</v>
      </c>
      <c r="H42" s="26"/>
      <c r="J42" s="32"/>
      <c r="K42" s="32"/>
      <c r="L42" s="1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</row>
    <row r="43" spans="1:25" ht="24" customHeight="1">
      <c r="A43" s="1" t="s">
        <v>30</v>
      </c>
      <c r="C43" s="124">
        <v>24</v>
      </c>
      <c r="D43" s="66"/>
      <c r="E43" s="18">
        <v>157674</v>
      </c>
      <c r="F43" s="21"/>
      <c r="G43" s="18">
        <v>138150</v>
      </c>
      <c r="H43" s="26"/>
      <c r="J43" s="32"/>
      <c r="K43" s="32"/>
      <c r="L43" s="1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</row>
    <row r="44" spans="1:25" ht="24" customHeight="1">
      <c r="A44" s="15" t="s">
        <v>31</v>
      </c>
      <c r="C44" s="66"/>
      <c r="D44" s="66"/>
      <c r="E44" s="70">
        <f>SUM(E32:E43)</f>
        <v>233161660</v>
      </c>
      <c r="F44" s="21"/>
      <c r="G44" s="34">
        <f>SUM(G32:G43)</f>
        <v>216379623</v>
      </c>
      <c r="H44" s="26"/>
      <c r="J44" s="32"/>
      <c r="K44" s="32"/>
      <c r="M44" s="32"/>
    </row>
    <row r="45" spans="1:25" ht="24" customHeight="1">
      <c r="A45" s="15" t="s">
        <v>61</v>
      </c>
      <c r="C45" s="27"/>
      <c r="D45" s="27"/>
      <c r="E45" s="18"/>
      <c r="F45" s="25"/>
      <c r="G45" s="18"/>
      <c r="J45" s="32"/>
      <c r="K45" s="32"/>
      <c r="L45" s="133"/>
      <c r="M45" s="32"/>
    </row>
    <row r="46" spans="1:25" ht="24" customHeight="1">
      <c r="A46" s="1" t="s">
        <v>32</v>
      </c>
      <c r="C46" s="124">
        <v>25</v>
      </c>
      <c r="D46" s="11"/>
      <c r="E46" s="18"/>
      <c r="F46" s="25"/>
      <c r="G46" s="18"/>
      <c r="J46" s="32"/>
      <c r="K46" s="32"/>
      <c r="M46" s="32"/>
    </row>
    <row r="47" spans="1:25" ht="24" customHeight="1">
      <c r="A47" s="28" t="s">
        <v>94</v>
      </c>
      <c r="C47" s="124"/>
      <c r="D47" s="17"/>
      <c r="E47" s="20"/>
      <c r="F47" s="30"/>
      <c r="G47" s="20"/>
      <c r="J47" s="32"/>
      <c r="K47" s="32"/>
      <c r="M47" s="32"/>
    </row>
    <row r="48" spans="1:25" ht="24" customHeight="1">
      <c r="A48" s="28" t="s">
        <v>63</v>
      </c>
      <c r="C48" s="124"/>
      <c r="D48" s="17"/>
      <c r="E48" s="20">
        <v>20000000</v>
      </c>
      <c r="F48" s="30"/>
      <c r="G48" s="125">
        <v>20000000</v>
      </c>
      <c r="J48" s="32"/>
      <c r="K48" s="32"/>
      <c r="M48" s="32"/>
      <c r="N48" s="32"/>
    </row>
    <row r="49" spans="1:14" ht="24" customHeight="1">
      <c r="A49" s="28" t="s">
        <v>93</v>
      </c>
      <c r="C49" s="124">
        <v>25</v>
      </c>
      <c r="D49" s="66"/>
      <c r="E49" s="20">
        <v>10598915</v>
      </c>
      <c r="F49" s="30"/>
      <c r="G49" s="125">
        <v>10598915</v>
      </c>
      <c r="J49" s="32"/>
      <c r="K49" s="32"/>
      <c r="M49" s="32"/>
      <c r="N49" s="32"/>
    </row>
    <row r="50" spans="1:14" ht="24" customHeight="1">
      <c r="A50" s="28" t="s">
        <v>74</v>
      </c>
      <c r="C50" s="124">
        <v>28</v>
      </c>
      <c r="D50" s="66"/>
      <c r="E50" s="20">
        <v>-2612590</v>
      </c>
      <c r="F50" s="31"/>
      <c r="G50" s="125">
        <v>-1457412</v>
      </c>
      <c r="J50" s="32"/>
      <c r="K50" s="32"/>
      <c r="M50" s="32"/>
      <c r="N50" s="32"/>
    </row>
    <row r="51" spans="1:14" ht="24" customHeight="1">
      <c r="A51" s="28" t="s">
        <v>33</v>
      </c>
      <c r="C51" s="66"/>
      <c r="D51" s="66"/>
      <c r="E51" s="20"/>
      <c r="F51" s="21"/>
      <c r="G51" s="125"/>
      <c r="I51" s="32"/>
      <c r="J51" s="32"/>
      <c r="K51" s="32"/>
      <c r="M51" s="32"/>
    </row>
    <row r="52" spans="1:14" ht="24" customHeight="1">
      <c r="A52" s="28" t="s">
        <v>110</v>
      </c>
      <c r="C52" s="124">
        <v>26</v>
      </c>
      <c r="D52" s="66"/>
      <c r="E52" s="20">
        <v>924300</v>
      </c>
      <c r="F52" s="21"/>
      <c r="G52" s="125">
        <v>924300</v>
      </c>
      <c r="I52" s="32"/>
      <c r="J52" s="32"/>
      <c r="K52" s="32"/>
      <c r="M52" s="32"/>
    </row>
    <row r="53" spans="1:14" ht="24" customHeight="1">
      <c r="A53" s="28" t="s">
        <v>34</v>
      </c>
      <c r="C53" s="71"/>
      <c r="D53" s="71"/>
      <c r="E53" s="20">
        <v>5474085</v>
      </c>
      <c r="F53" s="33"/>
      <c r="G53" s="125">
        <v>5033236</v>
      </c>
      <c r="I53" s="32"/>
      <c r="J53" s="133"/>
      <c r="K53" s="32"/>
      <c r="M53" s="32"/>
    </row>
    <row r="54" spans="1:14" ht="24" customHeight="1">
      <c r="A54" s="15" t="s">
        <v>51</v>
      </c>
      <c r="C54" s="65"/>
      <c r="D54" s="65"/>
      <c r="E54" s="70">
        <f>SUM(E48:E53)</f>
        <v>34384710</v>
      </c>
      <c r="F54" s="21"/>
      <c r="G54" s="34">
        <f>SUM(G48:G53)</f>
        <v>35099039</v>
      </c>
      <c r="I54" s="32"/>
      <c r="J54" s="32"/>
      <c r="K54" s="32"/>
      <c r="M54" s="32"/>
    </row>
    <row r="55" spans="1:14" ht="24" customHeight="1" thickBot="1">
      <c r="A55" s="15" t="s">
        <v>62</v>
      </c>
      <c r="C55" s="65"/>
      <c r="D55" s="65"/>
      <c r="E55" s="72">
        <f>SUM(E54,E44)</f>
        <v>267546370</v>
      </c>
      <c r="F55" s="21"/>
      <c r="G55" s="29">
        <f>SUM(G54,G44)</f>
        <v>251478662</v>
      </c>
      <c r="J55" s="32"/>
      <c r="K55" s="32"/>
      <c r="M55" s="32"/>
    </row>
    <row r="56" spans="1:14" ht="24" customHeight="1" thickTop="1">
      <c r="A56" s="1"/>
      <c r="C56" s="11"/>
      <c r="D56" s="11"/>
      <c r="E56" s="75">
        <f>E55-E19</f>
        <v>0</v>
      </c>
      <c r="F56" s="31"/>
      <c r="G56" s="75">
        <f>G55-G19</f>
        <v>0</v>
      </c>
      <c r="J56" s="32"/>
      <c r="K56" s="32"/>
      <c r="M56" s="32"/>
    </row>
    <row r="57" spans="1:14" ht="24" customHeight="1">
      <c r="A57" s="1" t="s">
        <v>4</v>
      </c>
      <c r="C57" s="11"/>
      <c r="D57" s="11"/>
      <c r="E57" s="35"/>
      <c r="F57" s="35"/>
      <c r="J57" s="32"/>
      <c r="K57" s="32"/>
      <c r="M57" s="32"/>
    </row>
    <row r="58" spans="1:14" ht="24" customHeight="1">
      <c r="E58" s="35"/>
      <c r="F58" s="35"/>
    </row>
    <row r="59" spans="1:14" ht="24" customHeight="1">
      <c r="A59" s="37"/>
      <c r="E59" s="35"/>
      <c r="F59" s="35"/>
    </row>
    <row r="60" spans="1:14" ht="24" customHeight="1">
      <c r="A60" s="7"/>
      <c r="B60" s="36"/>
      <c r="E60" s="35"/>
      <c r="F60" s="35"/>
    </row>
    <row r="61" spans="1:14" s="36" customFormat="1" ht="24" customHeight="1">
      <c r="B61" s="11" t="s">
        <v>1</v>
      </c>
      <c r="C61" s="22"/>
      <c r="D61" s="22"/>
      <c r="E61" s="35"/>
      <c r="F61" s="35"/>
      <c r="G61" s="5"/>
    </row>
    <row r="62" spans="1:14" s="7" customFormat="1" ht="24" customHeight="1">
      <c r="A62" s="37"/>
      <c r="B62" s="36"/>
      <c r="C62" s="38"/>
      <c r="D62" s="38"/>
      <c r="E62" s="23"/>
      <c r="F62" s="23"/>
      <c r="G62" s="39"/>
    </row>
    <row r="63" spans="1:14" ht="24" customHeight="1">
      <c r="E63" s="25"/>
      <c r="F63" s="25"/>
    </row>
    <row r="64" spans="1:14" ht="24" customHeight="1">
      <c r="C64" s="11"/>
      <c r="D64" s="11"/>
      <c r="E64" s="25"/>
      <c r="F64" s="25"/>
      <c r="G64" s="11"/>
    </row>
    <row r="65" spans="3:7" ht="24" customHeight="1">
      <c r="C65" s="11"/>
      <c r="D65" s="11"/>
      <c r="E65" s="25"/>
      <c r="F65" s="25"/>
      <c r="G65" s="11"/>
    </row>
    <row r="66" spans="3:7" ht="24" customHeight="1">
      <c r="C66" s="11"/>
      <c r="D66" s="11"/>
      <c r="E66" s="25"/>
      <c r="F66" s="25"/>
      <c r="G66" s="11"/>
    </row>
    <row r="67" spans="3:7" ht="24" customHeight="1">
      <c r="C67" s="11"/>
      <c r="D67" s="11"/>
      <c r="E67" s="25"/>
      <c r="F67" s="25"/>
      <c r="G67" s="11"/>
    </row>
    <row r="68" spans="3:7" ht="24" customHeight="1">
      <c r="C68" s="11"/>
      <c r="D68" s="11"/>
      <c r="E68" s="25"/>
      <c r="F68" s="25"/>
      <c r="G68" s="11"/>
    </row>
    <row r="69" spans="3:7" ht="24" customHeight="1">
      <c r="C69" s="11"/>
      <c r="D69" s="11"/>
      <c r="E69" s="25"/>
      <c r="F69" s="25"/>
      <c r="G69" s="11"/>
    </row>
    <row r="70" spans="3:7" ht="24" customHeight="1">
      <c r="C70" s="11"/>
      <c r="D70" s="11"/>
      <c r="E70" s="25"/>
      <c r="F70" s="25"/>
      <c r="G70" s="11"/>
    </row>
    <row r="71" spans="3:7" ht="24" customHeight="1">
      <c r="C71" s="11"/>
      <c r="D71" s="11"/>
      <c r="E71" s="25"/>
      <c r="F71" s="25"/>
      <c r="G71" s="11"/>
    </row>
    <row r="72" spans="3:7" ht="24" customHeight="1">
      <c r="C72" s="11"/>
      <c r="D72" s="11"/>
      <c r="E72" s="25"/>
      <c r="F72" s="25"/>
      <c r="G72" s="11"/>
    </row>
    <row r="73" spans="3:7" ht="24" customHeight="1">
      <c r="C73" s="11"/>
      <c r="D73" s="11"/>
      <c r="E73" s="25"/>
      <c r="F73" s="25"/>
      <c r="G73" s="11"/>
    </row>
    <row r="74" spans="3:7" ht="24" customHeight="1">
      <c r="C74" s="11"/>
      <c r="D74" s="11"/>
      <c r="E74" s="25"/>
      <c r="F74" s="25"/>
      <c r="G74" s="11"/>
    </row>
    <row r="75" spans="3:7" ht="24" customHeight="1">
      <c r="C75" s="11"/>
      <c r="D75" s="11"/>
      <c r="E75" s="25"/>
      <c r="F75" s="25"/>
      <c r="G75" s="11"/>
    </row>
    <row r="76" spans="3:7" ht="24" customHeight="1">
      <c r="C76" s="11"/>
      <c r="D76" s="11"/>
      <c r="E76" s="25"/>
      <c r="F76" s="25"/>
      <c r="G76" s="11"/>
    </row>
    <row r="77" spans="3:7" ht="24" customHeight="1">
      <c r="C77" s="11"/>
      <c r="D77" s="11"/>
      <c r="E77" s="25"/>
      <c r="F77" s="25"/>
      <c r="G77" s="11"/>
    </row>
    <row r="78" spans="3:7" ht="24" customHeight="1">
      <c r="C78" s="11"/>
      <c r="D78" s="11"/>
      <c r="E78" s="25"/>
      <c r="F78" s="25"/>
      <c r="G78" s="11"/>
    </row>
    <row r="79" spans="3:7" ht="24" customHeight="1">
      <c r="C79" s="11"/>
      <c r="D79" s="11"/>
      <c r="E79" s="25"/>
      <c r="F79" s="25"/>
      <c r="G79" s="11"/>
    </row>
    <row r="80" spans="3:7" ht="24" customHeight="1">
      <c r="C80" s="11"/>
      <c r="D80" s="11"/>
      <c r="E80" s="25"/>
      <c r="F80" s="25"/>
      <c r="G80" s="11"/>
    </row>
    <row r="81" spans="3:7" ht="24" customHeight="1">
      <c r="C81" s="11"/>
      <c r="D81" s="11"/>
      <c r="E81" s="25"/>
      <c r="F81" s="25"/>
      <c r="G81" s="11"/>
    </row>
    <row r="82" spans="3:7" ht="24" customHeight="1">
      <c r="C82" s="11"/>
      <c r="D82" s="11"/>
      <c r="E82" s="25"/>
      <c r="F82" s="25"/>
      <c r="G82" s="11"/>
    </row>
    <row r="83" spans="3:7" ht="24" customHeight="1">
      <c r="C83" s="11"/>
      <c r="D83" s="11"/>
      <c r="E83" s="25"/>
      <c r="F83" s="25"/>
      <c r="G83" s="11"/>
    </row>
    <row r="84" spans="3:7" ht="24" customHeight="1">
      <c r="C84" s="11"/>
      <c r="D84" s="11"/>
      <c r="E84" s="25"/>
      <c r="F84" s="25"/>
      <c r="G84" s="11"/>
    </row>
    <row r="85" spans="3:7" ht="24" customHeight="1">
      <c r="C85" s="11"/>
      <c r="D85" s="11"/>
      <c r="E85" s="25"/>
      <c r="F85" s="25"/>
      <c r="G85" s="11"/>
    </row>
    <row r="86" spans="3:7" ht="24" customHeight="1">
      <c r="C86" s="11"/>
      <c r="D86" s="11"/>
      <c r="E86" s="25"/>
      <c r="F86" s="25"/>
      <c r="G86" s="11"/>
    </row>
    <row r="87" spans="3:7" ht="24" customHeight="1">
      <c r="C87" s="11"/>
      <c r="D87" s="11"/>
      <c r="E87" s="25"/>
      <c r="F87" s="25"/>
      <c r="G87" s="11"/>
    </row>
    <row r="88" spans="3:7" ht="24" customHeight="1">
      <c r="C88" s="11"/>
      <c r="D88" s="11"/>
      <c r="E88" s="25"/>
      <c r="F88" s="25"/>
      <c r="G88" s="11"/>
    </row>
    <row r="89" spans="3:7" ht="24" customHeight="1">
      <c r="C89" s="11"/>
      <c r="D89" s="11"/>
      <c r="E89" s="25"/>
      <c r="F89" s="25"/>
      <c r="G89" s="11"/>
    </row>
    <row r="90" spans="3:7" ht="24" customHeight="1">
      <c r="C90" s="11"/>
      <c r="D90" s="11"/>
      <c r="E90" s="25"/>
      <c r="F90" s="25"/>
      <c r="G90" s="11"/>
    </row>
    <row r="91" spans="3:7" ht="24" customHeight="1">
      <c r="C91" s="11"/>
      <c r="D91" s="11"/>
      <c r="E91" s="25"/>
      <c r="F91" s="25"/>
      <c r="G91" s="11"/>
    </row>
    <row r="92" spans="3:7" ht="24" customHeight="1">
      <c r="C92" s="11"/>
      <c r="D92" s="11"/>
      <c r="E92" s="25"/>
      <c r="F92" s="25"/>
      <c r="G92" s="11"/>
    </row>
    <row r="93" spans="3:7" ht="24" customHeight="1">
      <c r="C93" s="11"/>
      <c r="D93" s="11"/>
      <c r="E93" s="25"/>
      <c r="F93" s="25"/>
      <c r="G93" s="11"/>
    </row>
    <row r="94" spans="3:7" ht="24" customHeight="1">
      <c r="C94" s="11"/>
      <c r="D94" s="11"/>
      <c r="E94" s="25"/>
      <c r="F94" s="25"/>
      <c r="G94" s="11"/>
    </row>
    <row r="95" spans="3:7" ht="24" customHeight="1">
      <c r="C95" s="11"/>
      <c r="D95" s="11"/>
      <c r="E95" s="25"/>
      <c r="F95" s="25"/>
      <c r="G95" s="11"/>
    </row>
    <row r="96" spans="3:7" ht="24" customHeight="1">
      <c r="C96" s="11"/>
      <c r="D96" s="11"/>
      <c r="E96" s="25"/>
      <c r="F96" s="25"/>
      <c r="G96" s="11"/>
    </row>
    <row r="97" spans="3:7" ht="24" customHeight="1">
      <c r="C97" s="11"/>
      <c r="D97" s="11"/>
      <c r="E97" s="25"/>
      <c r="F97" s="25"/>
      <c r="G97" s="11"/>
    </row>
    <row r="98" spans="3:7" ht="24" customHeight="1">
      <c r="C98" s="11"/>
      <c r="D98" s="11"/>
      <c r="E98" s="25"/>
      <c r="F98" s="25"/>
      <c r="G98" s="11"/>
    </row>
    <row r="99" spans="3:7" ht="24" customHeight="1">
      <c r="C99" s="11"/>
      <c r="D99" s="11"/>
      <c r="E99" s="25"/>
      <c r="F99" s="25"/>
      <c r="G99" s="11"/>
    </row>
    <row r="100" spans="3:7" ht="24" customHeight="1">
      <c r="C100" s="11"/>
      <c r="D100" s="11"/>
      <c r="E100" s="25"/>
      <c r="F100" s="25"/>
      <c r="G100" s="11"/>
    </row>
    <row r="101" spans="3:7" ht="24" customHeight="1">
      <c r="C101" s="11"/>
      <c r="D101" s="11"/>
      <c r="E101" s="25"/>
      <c r="F101" s="25"/>
      <c r="G101" s="11"/>
    </row>
    <row r="102" spans="3:7" ht="24" customHeight="1">
      <c r="C102" s="11"/>
      <c r="D102" s="11"/>
      <c r="E102" s="25"/>
      <c r="F102" s="25"/>
      <c r="G102" s="11"/>
    </row>
    <row r="103" spans="3:7" ht="24" customHeight="1">
      <c r="C103" s="11"/>
      <c r="D103" s="11"/>
      <c r="E103" s="25"/>
      <c r="F103" s="25"/>
      <c r="G103" s="11"/>
    </row>
    <row r="104" spans="3:7" ht="24" customHeight="1">
      <c r="C104" s="11"/>
      <c r="D104" s="11"/>
      <c r="E104" s="25"/>
      <c r="F104" s="25"/>
      <c r="G104" s="11"/>
    </row>
    <row r="105" spans="3:7" ht="24" customHeight="1">
      <c r="C105" s="11"/>
      <c r="D105" s="11"/>
      <c r="E105" s="25"/>
      <c r="F105" s="25"/>
      <c r="G105" s="11"/>
    </row>
    <row r="106" spans="3:7" ht="24" customHeight="1">
      <c r="C106" s="11"/>
      <c r="D106" s="11"/>
      <c r="E106" s="25"/>
      <c r="F106" s="25"/>
      <c r="G106" s="11"/>
    </row>
    <row r="107" spans="3:7" ht="24" customHeight="1">
      <c r="C107" s="11"/>
      <c r="D107" s="11"/>
      <c r="E107" s="25"/>
      <c r="F107" s="25"/>
      <c r="G107" s="11"/>
    </row>
    <row r="108" spans="3:7" ht="24" customHeight="1">
      <c r="C108" s="11"/>
      <c r="D108" s="11"/>
      <c r="E108" s="25"/>
      <c r="F108" s="25"/>
      <c r="G108" s="11"/>
    </row>
    <row r="109" spans="3:7" ht="24" customHeight="1">
      <c r="C109" s="11"/>
      <c r="D109" s="11"/>
      <c r="E109" s="25"/>
      <c r="F109" s="25"/>
      <c r="G109" s="11"/>
    </row>
    <row r="110" spans="3:7" ht="24" customHeight="1">
      <c r="C110" s="11"/>
      <c r="D110" s="11"/>
      <c r="E110" s="25"/>
      <c r="F110" s="25"/>
      <c r="G110" s="11"/>
    </row>
    <row r="111" spans="3:7" ht="24" customHeight="1">
      <c r="C111" s="11"/>
      <c r="D111" s="11"/>
      <c r="E111" s="25"/>
      <c r="F111" s="25"/>
      <c r="G111" s="11"/>
    </row>
    <row r="112" spans="3:7" ht="24" customHeight="1">
      <c r="C112" s="11"/>
      <c r="D112" s="11"/>
      <c r="E112" s="25"/>
      <c r="F112" s="25"/>
      <c r="G112" s="11"/>
    </row>
    <row r="113" spans="3:7" ht="24" customHeight="1">
      <c r="C113" s="11"/>
      <c r="D113" s="11"/>
      <c r="E113" s="25"/>
      <c r="F113" s="25"/>
      <c r="G113" s="11"/>
    </row>
    <row r="114" spans="3:7" ht="24" customHeight="1">
      <c r="C114" s="11"/>
      <c r="D114" s="11"/>
      <c r="E114" s="25"/>
      <c r="F114" s="25"/>
      <c r="G114" s="11"/>
    </row>
    <row r="115" spans="3:7" ht="24" customHeight="1">
      <c r="C115" s="11"/>
      <c r="D115" s="11"/>
      <c r="E115" s="25"/>
      <c r="F115" s="25"/>
      <c r="G115" s="11"/>
    </row>
    <row r="116" spans="3:7" ht="24" customHeight="1">
      <c r="C116" s="11"/>
      <c r="D116" s="11"/>
      <c r="E116" s="25"/>
      <c r="F116" s="25"/>
      <c r="G116" s="11"/>
    </row>
    <row r="117" spans="3:7" ht="24" customHeight="1">
      <c r="C117" s="11"/>
      <c r="D117" s="11"/>
      <c r="E117" s="25"/>
      <c r="F117" s="25"/>
      <c r="G117" s="11"/>
    </row>
    <row r="118" spans="3:7" ht="24" customHeight="1">
      <c r="C118" s="11"/>
      <c r="D118" s="11"/>
      <c r="E118" s="25"/>
      <c r="F118" s="25"/>
      <c r="G118" s="11"/>
    </row>
    <row r="119" spans="3:7" ht="24" customHeight="1">
      <c r="C119" s="11"/>
      <c r="D119" s="11"/>
      <c r="E119" s="25"/>
      <c r="F119" s="25"/>
      <c r="G119" s="11"/>
    </row>
    <row r="120" spans="3:7" ht="24" customHeight="1">
      <c r="C120" s="11"/>
      <c r="D120" s="11"/>
      <c r="E120" s="25"/>
      <c r="F120" s="25"/>
      <c r="G120" s="11"/>
    </row>
    <row r="121" spans="3:7" ht="24" customHeight="1">
      <c r="C121" s="11"/>
      <c r="D121" s="11"/>
      <c r="E121" s="25"/>
      <c r="F121" s="25"/>
      <c r="G121" s="11"/>
    </row>
    <row r="122" spans="3:7" ht="24" customHeight="1">
      <c r="C122" s="11"/>
      <c r="D122" s="11"/>
      <c r="E122" s="25"/>
      <c r="F122" s="25"/>
      <c r="G122" s="11"/>
    </row>
    <row r="123" spans="3:7" ht="24" customHeight="1">
      <c r="C123" s="11"/>
      <c r="D123" s="11"/>
      <c r="E123" s="25"/>
      <c r="F123" s="25"/>
      <c r="G123" s="11"/>
    </row>
    <row r="124" spans="3:7" ht="24" customHeight="1">
      <c r="C124" s="11"/>
      <c r="D124" s="11"/>
      <c r="E124" s="25"/>
      <c r="F124" s="25"/>
      <c r="G124" s="11"/>
    </row>
    <row r="125" spans="3:7" ht="24" customHeight="1">
      <c r="C125" s="11"/>
      <c r="D125" s="11"/>
      <c r="E125" s="25"/>
      <c r="F125" s="25"/>
      <c r="G125" s="11"/>
    </row>
    <row r="126" spans="3:7" ht="24" customHeight="1">
      <c r="C126" s="11"/>
      <c r="D126" s="11"/>
      <c r="E126" s="25"/>
      <c r="F126" s="25"/>
      <c r="G126" s="11"/>
    </row>
    <row r="127" spans="3:7" ht="24" customHeight="1">
      <c r="C127" s="11"/>
      <c r="D127" s="11"/>
      <c r="E127" s="25"/>
      <c r="F127" s="25"/>
      <c r="G127" s="11"/>
    </row>
    <row r="128" spans="3:7" ht="24" customHeight="1">
      <c r="C128" s="11"/>
      <c r="D128" s="11"/>
      <c r="E128" s="25"/>
      <c r="F128" s="25"/>
      <c r="G128" s="11"/>
    </row>
    <row r="129" spans="3:7" ht="24" customHeight="1">
      <c r="C129" s="11"/>
      <c r="D129" s="11"/>
      <c r="E129" s="25"/>
      <c r="F129" s="25"/>
      <c r="G129" s="11"/>
    </row>
    <row r="130" spans="3:7" ht="24" customHeight="1">
      <c r="C130" s="11"/>
      <c r="D130" s="11"/>
      <c r="E130" s="25"/>
      <c r="F130" s="25"/>
      <c r="G130" s="11"/>
    </row>
    <row r="131" spans="3:7" ht="24" customHeight="1">
      <c r="C131" s="11"/>
      <c r="D131" s="11"/>
      <c r="E131" s="25"/>
      <c r="F131" s="25"/>
      <c r="G131" s="11"/>
    </row>
    <row r="132" spans="3:7" ht="24" customHeight="1">
      <c r="C132" s="11"/>
      <c r="D132" s="11"/>
      <c r="E132" s="25"/>
      <c r="F132" s="25"/>
      <c r="G132" s="11"/>
    </row>
    <row r="133" spans="3:7" ht="24" customHeight="1">
      <c r="C133" s="11"/>
      <c r="D133" s="11"/>
      <c r="E133" s="25"/>
      <c r="F133" s="25"/>
      <c r="G133" s="11"/>
    </row>
    <row r="134" spans="3:7" ht="24" customHeight="1">
      <c r="C134" s="11"/>
      <c r="D134" s="11"/>
      <c r="E134" s="25"/>
      <c r="F134" s="25"/>
      <c r="G134" s="11"/>
    </row>
    <row r="135" spans="3:7" ht="24" customHeight="1">
      <c r="C135" s="11"/>
      <c r="D135" s="11"/>
      <c r="E135" s="25"/>
      <c r="F135" s="25"/>
      <c r="G135" s="11"/>
    </row>
    <row r="136" spans="3:7" ht="24" customHeight="1">
      <c r="C136" s="11"/>
      <c r="D136" s="11"/>
      <c r="E136" s="25"/>
      <c r="F136" s="25"/>
      <c r="G136" s="11"/>
    </row>
    <row r="137" spans="3:7" ht="24" customHeight="1">
      <c r="C137" s="11"/>
      <c r="D137" s="11"/>
      <c r="E137" s="25"/>
      <c r="F137" s="25"/>
      <c r="G137" s="11"/>
    </row>
    <row r="138" spans="3:7" ht="24" customHeight="1">
      <c r="C138" s="11"/>
      <c r="D138" s="11"/>
      <c r="E138" s="25"/>
      <c r="F138" s="25"/>
      <c r="G138" s="11"/>
    </row>
    <row r="139" spans="3:7" ht="24" customHeight="1">
      <c r="C139" s="11"/>
      <c r="D139" s="11"/>
      <c r="E139" s="25"/>
      <c r="F139" s="25"/>
      <c r="G139" s="11"/>
    </row>
    <row r="140" spans="3:7" ht="24" customHeight="1">
      <c r="C140" s="11"/>
      <c r="D140" s="11"/>
      <c r="E140" s="25"/>
      <c r="F140" s="25"/>
      <c r="G140" s="11"/>
    </row>
    <row r="141" spans="3:7" ht="24" customHeight="1">
      <c r="C141" s="11"/>
      <c r="D141" s="11"/>
      <c r="E141" s="25"/>
      <c r="F141" s="25"/>
      <c r="G141" s="11"/>
    </row>
    <row r="142" spans="3:7" ht="24" customHeight="1">
      <c r="C142" s="11"/>
      <c r="D142" s="11"/>
      <c r="E142" s="25"/>
      <c r="F142" s="25"/>
      <c r="G142" s="11"/>
    </row>
    <row r="143" spans="3:7" ht="24" customHeight="1">
      <c r="C143" s="11"/>
      <c r="D143" s="11"/>
      <c r="E143" s="25"/>
      <c r="F143" s="25"/>
      <c r="G143" s="11"/>
    </row>
    <row r="144" spans="3:7" ht="24" customHeight="1">
      <c r="C144" s="11"/>
      <c r="D144" s="11"/>
      <c r="E144" s="25"/>
      <c r="F144" s="25"/>
      <c r="G144" s="11"/>
    </row>
    <row r="145" spans="3:7" ht="24" customHeight="1">
      <c r="C145" s="11"/>
      <c r="D145" s="11"/>
      <c r="E145" s="25"/>
      <c r="F145" s="25"/>
      <c r="G145" s="11"/>
    </row>
    <row r="146" spans="3:7" ht="24" customHeight="1">
      <c r="C146" s="11"/>
      <c r="D146" s="11"/>
      <c r="E146" s="25"/>
      <c r="F146" s="25"/>
      <c r="G146" s="11"/>
    </row>
    <row r="147" spans="3:7" ht="24" customHeight="1">
      <c r="C147" s="11"/>
      <c r="D147" s="11"/>
      <c r="E147" s="25"/>
      <c r="F147" s="25"/>
      <c r="G147" s="11"/>
    </row>
    <row r="148" spans="3:7" ht="24" customHeight="1">
      <c r="C148" s="11"/>
      <c r="D148" s="11"/>
      <c r="E148" s="25"/>
      <c r="F148" s="25"/>
      <c r="G148" s="11"/>
    </row>
    <row r="149" spans="3:7" ht="24" customHeight="1">
      <c r="C149" s="11"/>
      <c r="D149" s="11"/>
      <c r="E149" s="25"/>
      <c r="F149" s="25"/>
      <c r="G149" s="11"/>
    </row>
    <row r="150" spans="3:7" ht="24" customHeight="1">
      <c r="C150" s="11"/>
      <c r="D150" s="11"/>
      <c r="E150" s="25"/>
      <c r="F150" s="25"/>
      <c r="G150" s="11"/>
    </row>
    <row r="151" spans="3:7" ht="24" customHeight="1">
      <c r="C151" s="11"/>
      <c r="D151" s="11"/>
      <c r="E151" s="25"/>
      <c r="F151" s="25"/>
      <c r="G151" s="11"/>
    </row>
    <row r="152" spans="3:7" ht="24" customHeight="1">
      <c r="C152" s="11"/>
      <c r="D152" s="11"/>
      <c r="E152" s="25"/>
      <c r="F152" s="25"/>
      <c r="G152" s="11"/>
    </row>
    <row r="153" spans="3:7" ht="24" customHeight="1">
      <c r="C153" s="11"/>
      <c r="D153" s="11"/>
      <c r="E153" s="25"/>
      <c r="F153" s="25"/>
      <c r="G153" s="11"/>
    </row>
    <row r="154" spans="3:7" ht="24" customHeight="1">
      <c r="C154" s="11"/>
      <c r="D154" s="11"/>
      <c r="E154" s="25"/>
      <c r="F154" s="25"/>
      <c r="G154" s="11"/>
    </row>
    <row r="155" spans="3:7" ht="24" customHeight="1">
      <c r="C155" s="11"/>
      <c r="D155" s="11"/>
      <c r="E155" s="25"/>
      <c r="F155" s="25"/>
      <c r="G155" s="11"/>
    </row>
    <row r="156" spans="3:7" ht="24" customHeight="1">
      <c r="C156" s="11"/>
      <c r="D156" s="11"/>
      <c r="E156" s="25"/>
      <c r="F156" s="25"/>
      <c r="G156" s="11"/>
    </row>
    <row r="157" spans="3:7" ht="24" customHeight="1">
      <c r="C157" s="11"/>
      <c r="D157" s="11"/>
      <c r="E157" s="25"/>
      <c r="F157" s="25"/>
      <c r="G157" s="11"/>
    </row>
    <row r="158" spans="3:7" ht="24" customHeight="1">
      <c r="C158" s="11"/>
      <c r="D158" s="11"/>
      <c r="E158" s="25"/>
      <c r="F158" s="25"/>
      <c r="G158" s="11"/>
    </row>
    <row r="159" spans="3:7" ht="24" customHeight="1">
      <c r="C159" s="11"/>
      <c r="D159" s="11"/>
      <c r="E159" s="25"/>
      <c r="F159" s="25"/>
      <c r="G159" s="11"/>
    </row>
    <row r="160" spans="3:7" ht="24" customHeight="1">
      <c r="C160" s="11"/>
      <c r="D160" s="11"/>
      <c r="E160" s="25"/>
      <c r="F160" s="25"/>
      <c r="G160" s="11"/>
    </row>
    <row r="161" spans="3:7" ht="24" customHeight="1">
      <c r="C161" s="11"/>
      <c r="D161" s="11"/>
      <c r="E161" s="25"/>
      <c r="F161" s="25"/>
      <c r="G161" s="11"/>
    </row>
    <row r="162" spans="3:7" ht="24" customHeight="1">
      <c r="C162" s="11"/>
      <c r="D162" s="11"/>
      <c r="E162" s="25"/>
      <c r="F162" s="25"/>
      <c r="G162" s="11"/>
    </row>
    <row r="163" spans="3:7" ht="24" customHeight="1">
      <c r="C163" s="11"/>
      <c r="D163" s="11"/>
      <c r="E163" s="25"/>
      <c r="F163" s="25"/>
      <c r="G163" s="11"/>
    </row>
    <row r="164" spans="3:7" ht="24" customHeight="1">
      <c r="C164" s="11"/>
      <c r="D164" s="11"/>
      <c r="E164" s="25"/>
      <c r="F164" s="25"/>
      <c r="G164" s="11"/>
    </row>
    <row r="165" spans="3:7" ht="24" customHeight="1">
      <c r="C165" s="11"/>
      <c r="D165" s="11"/>
      <c r="E165" s="25"/>
      <c r="F165" s="25"/>
      <c r="G165" s="11"/>
    </row>
    <row r="166" spans="3:7" ht="24" customHeight="1">
      <c r="C166" s="11"/>
      <c r="D166" s="11"/>
      <c r="E166" s="25"/>
      <c r="F166" s="25"/>
      <c r="G166" s="11"/>
    </row>
    <row r="167" spans="3:7" ht="24" customHeight="1">
      <c r="C167" s="11"/>
      <c r="D167" s="11"/>
      <c r="E167" s="25"/>
      <c r="F167" s="25"/>
      <c r="G167" s="11"/>
    </row>
    <row r="168" spans="3:7" ht="24" customHeight="1">
      <c r="C168" s="11"/>
      <c r="D168" s="11"/>
      <c r="E168" s="25"/>
      <c r="F168" s="25"/>
      <c r="G168" s="11"/>
    </row>
    <row r="169" spans="3:7" ht="24" customHeight="1">
      <c r="C169" s="11"/>
      <c r="D169" s="11"/>
      <c r="E169" s="25"/>
      <c r="F169" s="25"/>
      <c r="G169" s="11"/>
    </row>
    <row r="170" spans="3:7" ht="24" customHeight="1">
      <c r="C170" s="11"/>
      <c r="D170" s="11"/>
      <c r="E170" s="25"/>
      <c r="F170" s="25"/>
      <c r="G170" s="11"/>
    </row>
    <row r="171" spans="3:7" ht="24" customHeight="1">
      <c r="C171" s="11"/>
      <c r="D171" s="11"/>
      <c r="E171" s="25"/>
      <c r="F171" s="25"/>
      <c r="G171" s="11"/>
    </row>
    <row r="172" spans="3:7" ht="24" customHeight="1">
      <c r="C172" s="11"/>
      <c r="D172" s="11"/>
      <c r="E172" s="25"/>
      <c r="F172" s="25"/>
      <c r="G172" s="11"/>
    </row>
    <row r="173" spans="3:7" ht="24" customHeight="1">
      <c r="C173" s="11"/>
      <c r="D173" s="11"/>
      <c r="E173" s="25"/>
      <c r="F173" s="25"/>
      <c r="G173" s="11"/>
    </row>
    <row r="174" spans="3:7" ht="24" customHeight="1">
      <c r="C174" s="11"/>
      <c r="D174" s="11"/>
      <c r="E174" s="25"/>
      <c r="F174" s="25"/>
      <c r="G174" s="11"/>
    </row>
    <row r="175" spans="3:7" ht="24" customHeight="1">
      <c r="C175" s="11"/>
      <c r="D175" s="11"/>
      <c r="E175" s="25"/>
      <c r="F175" s="25"/>
      <c r="G175" s="11"/>
    </row>
  </sheetData>
  <phoneticPr fontId="0" type="noConversion"/>
  <printOptions horizontalCentered="1" gridLinesSet="0"/>
  <pageMargins left="0.86614173228346458" right="0.39370078740157483" top="0.9055118110236221" bottom="0" header="0.19685039370078741" footer="0.19685039370078741"/>
  <pageSetup paperSize="9" scale="80" fitToHeight="0" orientation="portrait" r:id="rId1"/>
  <headerFooter alignWithMargins="0"/>
  <rowBreaks count="1" manualBreakCount="1">
    <brk id="2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7"/>
  <sheetViews>
    <sheetView showGridLines="0" view="pageBreakPreview" zoomScale="70" zoomScaleNormal="70" zoomScaleSheetLayoutView="70" workbookViewId="0">
      <selection activeCell="D35" sqref="D35"/>
    </sheetView>
  </sheetViews>
  <sheetFormatPr defaultColWidth="10.7109375" defaultRowHeight="24" customHeight="1"/>
  <cols>
    <col min="1" max="1" width="51.5703125" style="11" customWidth="1"/>
    <col min="2" max="2" width="11.28515625" style="11" customWidth="1"/>
    <col min="3" max="3" width="9.28515625" style="22" bestFit="1" customWidth="1"/>
    <col min="4" max="4" width="1.28515625" style="22" customWidth="1"/>
    <col min="5" max="5" width="16.7109375" style="12" customWidth="1"/>
    <col min="6" max="6" width="1.28515625" style="12" customWidth="1"/>
    <col min="7" max="7" width="16.7109375" style="5" customWidth="1"/>
    <col min="8" max="8" width="1.42578125" style="11" customWidth="1"/>
    <col min="9" max="9" width="2.5703125" style="11" customWidth="1"/>
    <col min="10" max="10" width="11" style="11" bestFit="1" customWidth="1"/>
    <col min="11" max="11" width="2.5703125" style="11" customWidth="1"/>
    <col min="12" max="12" width="10.7109375" style="11"/>
    <col min="13" max="13" width="2.5703125" style="11" customWidth="1"/>
    <col min="14" max="16384" width="10.7109375" style="11"/>
  </cols>
  <sheetData>
    <row r="1" spans="1:7" ht="24" customHeight="1">
      <c r="A1" s="2"/>
      <c r="B1" s="3"/>
      <c r="C1" s="4"/>
      <c r="D1" s="4"/>
      <c r="E1" s="6"/>
      <c r="F1" s="6"/>
      <c r="G1" s="5" t="s">
        <v>180</v>
      </c>
    </row>
    <row r="2" spans="1:7" ht="24" customHeight="1">
      <c r="A2" s="2" t="s">
        <v>87</v>
      </c>
      <c r="B2" s="3"/>
      <c r="C2" s="4"/>
      <c r="D2" s="4"/>
      <c r="E2" s="6"/>
      <c r="F2" s="6"/>
    </row>
    <row r="3" spans="1:7" ht="24" customHeight="1">
      <c r="A3" s="8" t="s">
        <v>41</v>
      </c>
      <c r="B3" s="3"/>
      <c r="C3" s="9"/>
      <c r="D3" s="9"/>
      <c r="E3" s="55"/>
      <c r="F3" s="56"/>
      <c r="G3" s="55"/>
    </row>
    <row r="4" spans="1:7" ht="24" customHeight="1">
      <c r="A4" s="8" t="s">
        <v>165</v>
      </c>
      <c r="B4" s="40"/>
      <c r="C4" s="41"/>
      <c r="D4" s="41"/>
      <c r="E4" s="58"/>
      <c r="F4" s="57"/>
      <c r="G4" s="58"/>
    </row>
    <row r="5" spans="1:7" ht="24" customHeight="1">
      <c r="A5" s="8"/>
      <c r="C5" s="5"/>
      <c r="D5" s="5"/>
      <c r="E5" s="55"/>
      <c r="F5" s="48"/>
      <c r="G5" s="55" t="s">
        <v>69</v>
      </c>
    </row>
    <row r="6" spans="1:7" ht="24" customHeight="1">
      <c r="A6" s="40"/>
      <c r="C6" s="13" t="s">
        <v>0</v>
      </c>
      <c r="D6" s="123"/>
      <c r="E6" s="59" t="s">
        <v>167</v>
      </c>
      <c r="F6" s="60"/>
      <c r="G6" s="59" t="s">
        <v>146</v>
      </c>
    </row>
    <row r="7" spans="1:7" ht="24" customHeight="1">
      <c r="A7" s="40" t="s">
        <v>67</v>
      </c>
      <c r="C7" s="123"/>
      <c r="D7" s="123"/>
      <c r="E7" s="60"/>
      <c r="F7" s="60"/>
      <c r="G7" s="60"/>
    </row>
    <row r="8" spans="1:7" ht="24" customHeight="1">
      <c r="A8" s="1" t="s">
        <v>42</v>
      </c>
      <c r="C8" s="124">
        <v>30</v>
      </c>
      <c r="D8" s="11"/>
      <c r="E8" s="131">
        <v>2066127</v>
      </c>
      <c r="F8" s="125"/>
      <c r="G8" s="131">
        <v>1868425</v>
      </c>
    </row>
    <row r="9" spans="1:7" ht="24" customHeight="1">
      <c r="A9" s="1" t="s">
        <v>7</v>
      </c>
      <c r="C9" s="124">
        <v>31</v>
      </c>
      <c r="D9" s="124"/>
      <c r="E9" s="132">
        <v>-547578</v>
      </c>
      <c r="F9" s="125"/>
      <c r="G9" s="77">
        <v>-562457</v>
      </c>
    </row>
    <row r="10" spans="1:7" ht="24" customHeight="1">
      <c r="A10" s="15" t="s">
        <v>43</v>
      </c>
      <c r="C10" s="11"/>
      <c r="D10" s="11"/>
      <c r="E10" s="125">
        <f>SUM(E8:E9)</f>
        <v>1518549</v>
      </c>
      <c r="F10" s="30"/>
      <c r="G10" s="125">
        <f>SUM(G8:G9)</f>
        <v>1305968</v>
      </c>
    </row>
    <row r="11" spans="1:7" ht="24" customHeight="1">
      <c r="A11" s="28" t="s">
        <v>44</v>
      </c>
      <c r="C11" s="124">
        <v>32</v>
      </c>
      <c r="D11" s="124"/>
      <c r="E11" s="76">
        <v>87605</v>
      </c>
      <c r="F11" s="97"/>
      <c r="G11" s="76">
        <v>79291</v>
      </c>
    </row>
    <row r="12" spans="1:7" ht="24" customHeight="1">
      <c r="A12" s="28" t="s">
        <v>45</v>
      </c>
      <c r="C12" s="124">
        <v>32</v>
      </c>
      <c r="D12" s="124"/>
      <c r="E12" s="77">
        <v>-15264</v>
      </c>
      <c r="F12" s="97"/>
      <c r="G12" s="77">
        <v>-16376</v>
      </c>
    </row>
    <row r="13" spans="1:7" ht="24" customHeight="1">
      <c r="A13" s="2" t="s">
        <v>46</v>
      </c>
      <c r="C13" s="124"/>
      <c r="D13" s="124"/>
      <c r="E13" s="125">
        <f>SUM(E11:E12)</f>
        <v>72341</v>
      </c>
      <c r="F13" s="30"/>
      <c r="G13" s="125">
        <f>SUM(G11:G12)</f>
        <v>62915</v>
      </c>
    </row>
    <row r="14" spans="1:7" ht="24" customHeight="1">
      <c r="A14" s="28" t="s">
        <v>184</v>
      </c>
      <c r="C14" s="5"/>
      <c r="D14" s="5"/>
      <c r="E14" s="5"/>
      <c r="F14" s="5"/>
    </row>
    <row r="15" spans="1:7" ht="24" customHeight="1">
      <c r="A15" s="28" t="s">
        <v>97</v>
      </c>
      <c r="C15" s="124">
        <v>33</v>
      </c>
      <c r="D15" s="124"/>
      <c r="E15" s="125">
        <v>-13586</v>
      </c>
      <c r="F15" s="30"/>
      <c r="G15" s="125">
        <v>12947</v>
      </c>
    </row>
    <row r="16" spans="1:7" ht="24" customHeight="1">
      <c r="A16" s="28" t="s">
        <v>59</v>
      </c>
      <c r="C16" s="124">
        <v>34</v>
      </c>
      <c r="D16" s="124"/>
      <c r="E16" s="125">
        <v>0</v>
      </c>
      <c r="F16" s="125"/>
      <c r="G16" s="125">
        <v>43400</v>
      </c>
    </row>
    <row r="17" spans="1:12" ht="24" customHeight="1">
      <c r="A17" s="28" t="s">
        <v>64</v>
      </c>
      <c r="C17" s="124"/>
      <c r="D17" s="124"/>
      <c r="E17" s="125">
        <v>102854</v>
      </c>
      <c r="F17" s="125"/>
      <c r="G17" s="125">
        <v>111608</v>
      </c>
    </row>
    <row r="18" spans="1:12" ht="24" customHeight="1">
      <c r="A18" s="1" t="s">
        <v>114</v>
      </c>
      <c r="C18" s="124"/>
      <c r="D18" s="11"/>
      <c r="E18" s="67">
        <v>3374</v>
      </c>
      <c r="F18" s="125"/>
      <c r="G18" s="125">
        <v>3905</v>
      </c>
    </row>
    <row r="19" spans="1:12" ht="24" customHeight="1">
      <c r="A19" s="15" t="s">
        <v>124</v>
      </c>
      <c r="C19" s="11"/>
      <c r="D19" s="11"/>
      <c r="E19" s="34">
        <f>SUM(E10,E13:E18)</f>
        <v>1683532</v>
      </c>
      <c r="F19" s="30"/>
      <c r="G19" s="34">
        <f>SUM(G10,G13:G18)</f>
        <v>1540743</v>
      </c>
    </row>
    <row r="20" spans="1:12" ht="24" customHeight="1">
      <c r="A20" s="15" t="s">
        <v>111</v>
      </c>
      <c r="C20" s="11"/>
      <c r="D20" s="11"/>
      <c r="E20" s="125"/>
      <c r="F20" s="30"/>
      <c r="G20" s="125"/>
    </row>
    <row r="21" spans="1:12" ht="24" customHeight="1">
      <c r="A21" s="1" t="s">
        <v>16</v>
      </c>
      <c r="B21" s="32"/>
      <c r="C21" s="124"/>
      <c r="D21" s="11"/>
      <c r="E21" s="131">
        <v>361196</v>
      </c>
      <c r="F21" s="30"/>
      <c r="G21" s="131">
        <v>285310</v>
      </c>
      <c r="L21" s="32"/>
    </row>
    <row r="22" spans="1:12" ht="24" customHeight="1">
      <c r="A22" s="1" t="s">
        <v>19</v>
      </c>
      <c r="B22" s="32"/>
      <c r="C22" s="124">
        <v>35</v>
      </c>
      <c r="D22" s="11"/>
      <c r="E22" s="83">
        <v>4970</v>
      </c>
      <c r="F22" s="30"/>
      <c r="G22" s="83">
        <v>7158</v>
      </c>
      <c r="L22" s="32"/>
    </row>
    <row r="23" spans="1:12" ht="24" customHeight="1">
      <c r="A23" s="1" t="s">
        <v>17</v>
      </c>
      <c r="B23" s="32"/>
      <c r="C23" s="124"/>
      <c r="D23" s="11"/>
      <c r="E23" s="83">
        <v>147963</v>
      </c>
      <c r="F23" s="30"/>
      <c r="G23" s="83">
        <v>152610</v>
      </c>
      <c r="L23" s="32"/>
    </row>
    <row r="24" spans="1:12" ht="24" customHeight="1">
      <c r="A24" s="1" t="s">
        <v>18</v>
      </c>
      <c r="B24" s="32"/>
      <c r="C24" s="11"/>
      <c r="D24" s="11"/>
      <c r="E24" s="83">
        <v>60327</v>
      </c>
      <c r="F24" s="30"/>
      <c r="G24" s="83">
        <v>51909</v>
      </c>
      <c r="L24" s="32"/>
    </row>
    <row r="25" spans="1:12" ht="24" customHeight="1">
      <c r="A25" s="1" t="s">
        <v>56</v>
      </c>
      <c r="B25" s="32"/>
      <c r="C25" s="11"/>
      <c r="D25" s="11"/>
      <c r="E25" s="83">
        <v>30346</v>
      </c>
      <c r="F25" s="30"/>
      <c r="G25" s="83">
        <v>18610</v>
      </c>
      <c r="L25" s="32"/>
    </row>
    <row r="26" spans="1:12" ht="24" customHeight="1">
      <c r="A26" s="1" t="s">
        <v>57</v>
      </c>
      <c r="B26" s="32"/>
      <c r="C26" s="11"/>
      <c r="D26" s="11"/>
      <c r="E26" s="83">
        <v>27779</v>
      </c>
      <c r="F26" s="30"/>
      <c r="G26" s="83">
        <v>28258</v>
      </c>
      <c r="L26" s="32"/>
    </row>
    <row r="27" spans="1:12" ht="24" customHeight="1">
      <c r="A27" s="1" t="s">
        <v>96</v>
      </c>
      <c r="B27" s="32"/>
      <c r="C27" s="11"/>
      <c r="D27" s="11"/>
      <c r="E27" s="83">
        <v>79364</v>
      </c>
      <c r="F27" s="30"/>
      <c r="G27" s="83">
        <v>72342</v>
      </c>
      <c r="L27" s="32"/>
    </row>
    <row r="28" spans="1:12" ht="24" customHeight="1">
      <c r="A28" s="1" t="s">
        <v>112</v>
      </c>
      <c r="B28" s="32"/>
      <c r="C28" s="1"/>
      <c r="D28" s="1"/>
      <c r="E28" s="77">
        <v>38417</v>
      </c>
      <c r="F28" s="30"/>
      <c r="G28" s="77">
        <v>34299</v>
      </c>
      <c r="L28" s="32"/>
    </row>
    <row r="29" spans="1:12" ht="24" customHeight="1">
      <c r="A29" s="15" t="s">
        <v>113</v>
      </c>
      <c r="B29" s="1"/>
      <c r="C29" s="11"/>
      <c r="D29" s="11"/>
      <c r="E29" s="125">
        <f>SUM(E21:E28)</f>
        <v>750362</v>
      </c>
      <c r="F29" s="30"/>
      <c r="G29" s="125">
        <f>SUM(G21:G28)</f>
        <v>650496</v>
      </c>
    </row>
    <row r="30" spans="1:12" ht="24" customHeight="1">
      <c r="A30" s="15" t="s">
        <v>137</v>
      </c>
      <c r="B30" s="1"/>
      <c r="C30" s="124">
        <v>36</v>
      </c>
      <c r="D30" s="11"/>
      <c r="E30" s="135">
        <v>820659</v>
      </c>
      <c r="F30" s="30"/>
      <c r="G30" s="135">
        <v>492119</v>
      </c>
    </row>
    <row r="31" spans="1:12" ht="24" customHeight="1">
      <c r="A31" s="15" t="s">
        <v>115</v>
      </c>
      <c r="B31" s="1"/>
      <c r="C31" s="11"/>
      <c r="D31" s="11"/>
      <c r="E31" s="125">
        <f>E19-E29-E30</f>
        <v>112511</v>
      </c>
      <c r="F31" s="30"/>
      <c r="G31" s="125">
        <f>G19-G29-G30</f>
        <v>398128</v>
      </c>
    </row>
    <row r="32" spans="1:12" ht="24" customHeight="1">
      <c r="A32" s="1" t="s">
        <v>98</v>
      </c>
      <c r="B32" s="1"/>
      <c r="C32" s="124">
        <v>15.2</v>
      </c>
      <c r="D32" s="11"/>
      <c r="E32" s="84">
        <v>-12330</v>
      </c>
      <c r="F32" s="125"/>
      <c r="G32" s="84">
        <v>-69053</v>
      </c>
    </row>
    <row r="33" spans="1:7" ht="24" customHeight="1">
      <c r="A33" s="15" t="s">
        <v>193</v>
      </c>
      <c r="B33" s="1"/>
      <c r="C33" s="11"/>
      <c r="D33" s="11"/>
      <c r="E33" s="34">
        <f>SUM(E31:E32)</f>
        <v>100181</v>
      </c>
      <c r="F33" s="30"/>
      <c r="G33" s="34">
        <f>SUM(G31:G32)</f>
        <v>329075</v>
      </c>
    </row>
    <row r="34" spans="1:7" ht="24" customHeight="1">
      <c r="A34" s="15"/>
      <c r="B34" s="1"/>
      <c r="C34" s="11"/>
      <c r="D34" s="11"/>
      <c r="E34" s="125"/>
      <c r="F34" s="30"/>
      <c r="G34" s="125"/>
    </row>
    <row r="35" spans="1:7" ht="24" customHeight="1">
      <c r="A35" s="1" t="s">
        <v>4</v>
      </c>
      <c r="B35" s="1"/>
      <c r="C35" s="11"/>
      <c r="D35" s="11"/>
      <c r="E35" s="129"/>
      <c r="F35" s="61"/>
      <c r="G35" s="129"/>
    </row>
    <row r="36" spans="1:7" ht="24" customHeight="1">
      <c r="A36" s="1"/>
      <c r="B36" s="1"/>
      <c r="C36" s="11"/>
      <c r="D36" s="11"/>
      <c r="E36" s="129"/>
      <c r="F36" s="61"/>
      <c r="G36" s="129"/>
    </row>
    <row r="37" spans="1:7" ht="24" customHeight="1">
      <c r="A37" s="1"/>
      <c r="B37" s="1"/>
      <c r="C37" s="11"/>
      <c r="D37" s="11"/>
      <c r="E37" s="129"/>
      <c r="F37" s="61"/>
      <c r="G37" s="129"/>
    </row>
    <row r="38" spans="1:7" ht="24" customHeight="1">
      <c r="A38" s="1"/>
      <c r="B38" s="1"/>
      <c r="C38" s="11"/>
      <c r="D38" s="11"/>
      <c r="E38" s="129"/>
      <c r="F38" s="61"/>
      <c r="G38" s="129"/>
    </row>
    <row r="39" spans="1:7" ht="24" customHeight="1">
      <c r="A39" s="1"/>
      <c r="B39" s="1"/>
      <c r="C39" s="11"/>
      <c r="D39" s="11"/>
      <c r="E39" s="129"/>
      <c r="F39" s="61"/>
      <c r="G39" s="129"/>
    </row>
    <row r="40" spans="1:7" ht="24" customHeight="1">
      <c r="A40" s="2"/>
      <c r="B40" s="3"/>
      <c r="C40" s="4"/>
      <c r="D40" s="4"/>
      <c r="E40" s="6"/>
      <c r="F40" s="6"/>
      <c r="G40" s="5" t="s">
        <v>180</v>
      </c>
    </row>
    <row r="41" spans="1:7" ht="24" customHeight="1">
      <c r="A41" s="2" t="s">
        <v>87</v>
      </c>
      <c r="B41" s="3"/>
      <c r="C41" s="4"/>
      <c r="D41" s="4"/>
      <c r="E41" s="6"/>
      <c r="F41" s="6"/>
    </row>
    <row r="42" spans="1:7" ht="24" customHeight="1">
      <c r="A42" s="8" t="s">
        <v>80</v>
      </c>
      <c r="B42" s="3"/>
      <c r="C42" s="9"/>
      <c r="D42" s="9"/>
      <c r="E42" s="55"/>
      <c r="F42" s="56"/>
      <c r="G42" s="55"/>
    </row>
    <row r="43" spans="1:7" ht="24" customHeight="1">
      <c r="A43" s="8" t="s">
        <v>165</v>
      </c>
      <c r="B43" s="40"/>
      <c r="C43" s="41"/>
      <c r="D43" s="41"/>
      <c r="E43" s="58"/>
      <c r="F43" s="57"/>
      <c r="G43" s="58"/>
    </row>
    <row r="44" spans="1:7" ht="24" customHeight="1">
      <c r="A44" s="8"/>
      <c r="C44" s="5"/>
      <c r="D44" s="5"/>
      <c r="E44" s="55"/>
      <c r="F44" s="48"/>
      <c r="G44" s="55" t="s">
        <v>69</v>
      </c>
    </row>
    <row r="45" spans="1:7" ht="24" customHeight="1">
      <c r="A45" s="40"/>
      <c r="C45" s="13" t="s">
        <v>0</v>
      </c>
      <c r="D45" s="123"/>
      <c r="E45" s="59" t="s">
        <v>167</v>
      </c>
      <c r="F45" s="60"/>
      <c r="G45" s="59" t="s">
        <v>146</v>
      </c>
    </row>
    <row r="46" spans="1:7" ht="24" customHeight="1">
      <c r="A46" s="15" t="s">
        <v>76</v>
      </c>
      <c r="B46" s="1"/>
      <c r="C46" s="124"/>
      <c r="D46" s="11"/>
      <c r="E46" s="125"/>
      <c r="F46" s="30"/>
      <c r="G46" s="125"/>
    </row>
    <row r="47" spans="1:7" ht="24" customHeight="1">
      <c r="A47" s="1" t="s">
        <v>116</v>
      </c>
      <c r="B47" s="1"/>
      <c r="C47" s="11"/>
      <c r="D47" s="11"/>
      <c r="E47" s="125"/>
      <c r="F47" s="30"/>
      <c r="G47" s="125"/>
    </row>
    <row r="48" spans="1:7" ht="24" customHeight="1">
      <c r="A48" s="1" t="s">
        <v>185</v>
      </c>
      <c r="B48" s="1"/>
      <c r="C48" s="5"/>
      <c r="D48" s="11"/>
      <c r="E48" s="5"/>
      <c r="F48" s="5"/>
    </row>
    <row r="49" spans="1:7" ht="24" customHeight="1">
      <c r="A49" s="1" t="s">
        <v>125</v>
      </c>
      <c r="B49" s="1"/>
      <c r="C49" s="5"/>
      <c r="D49" s="11"/>
      <c r="E49" s="125">
        <v>-803867</v>
      </c>
      <c r="F49" s="30"/>
      <c r="G49" s="67">
        <v>152588</v>
      </c>
    </row>
    <row r="50" spans="1:7" ht="24" customHeight="1">
      <c r="A50" s="1" t="s">
        <v>190</v>
      </c>
      <c r="B50" s="1"/>
      <c r="C50" s="5"/>
      <c r="D50" s="11"/>
      <c r="E50" s="125"/>
      <c r="F50" s="30"/>
      <c r="G50" s="67"/>
    </row>
    <row r="51" spans="1:7" ht="24" customHeight="1">
      <c r="A51" s="1" t="s">
        <v>117</v>
      </c>
      <c r="B51" s="1"/>
      <c r="C51" s="5"/>
      <c r="D51" s="11"/>
      <c r="E51" s="84">
        <v>160773</v>
      </c>
      <c r="F51" s="30"/>
      <c r="G51" s="135">
        <v>-30518</v>
      </c>
    </row>
    <row r="52" spans="1:7" ht="24" customHeight="1">
      <c r="A52" s="1" t="s">
        <v>118</v>
      </c>
      <c r="B52" s="1"/>
      <c r="C52" s="124"/>
      <c r="D52" s="11"/>
      <c r="E52" s="84">
        <f>SUM(E49:E51)</f>
        <v>-643094</v>
      </c>
      <c r="F52" s="30"/>
      <c r="G52" s="84">
        <f>SUM(G49:G51)</f>
        <v>122070</v>
      </c>
    </row>
    <row r="53" spans="1:7" ht="24" customHeight="1">
      <c r="A53" s="1" t="s">
        <v>119</v>
      </c>
      <c r="B53" s="1"/>
      <c r="C53" s="124"/>
      <c r="D53" s="11"/>
      <c r="E53" s="125"/>
      <c r="F53" s="30"/>
      <c r="G53" s="125"/>
    </row>
    <row r="54" spans="1:7" ht="24" customHeight="1">
      <c r="A54" s="1" t="s">
        <v>186</v>
      </c>
      <c r="B54" s="1"/>
      <c r="C54" s="124"/>
      <c r="D54" s="11"/>
      <c r="E54" s="125"/>
      <c r="F54" s="30"/>
      <c r="G54" s="125"/>
    </row>
    <row r="55" spans="1:7" ht="24" customHeight="1">
      <c r="A55" s="1" t="s">
        <v>144</v>
      </c>
      <c r="B55" s="1"/>
      <c r="C55" s="124"/>
      <c r="D55" s="11"/>
      <c r="E55" s="125">
        <v>-308880</v>
      </c>
      <c r="F55" s="30"/>
      <c r="G55" s="67">
        <v>116565</v>
      </c>
    </row>
    <row r="56" spans="1:7" ht="24" customHeight="1">
      <c r="A56" s="89" t="s">
        <v>187</v>
      </c>
      <c r="B56" s="89"/>
      <c r="C56" s="124"/>
      <c r="D56" s="11"/>
      <c r="E56" s="125"/>
      <c r="F56" s="30"/>
      <c r="G56" s="67"/>
    </row>
    <row r="57" spans="1:7" ht="24" customHeight="1">
      <c r="A57" s="89" t="s">
        <v>120</v>
      </c>
      <c r="B57" s="1"/>
      <c r="C57" s="124"/>
      <c r="D57" s="11"/>
      <c r="E57" s="125">
        <v>18266</v>
      </c>
      <c r="F57" s="30"/>
      <c r="G57" s="67">
        <v>0</v>
      </c>
    </row>
    <row r="58" spans="1:7" ht="24" customHeight="1">
      <c r="A58" s="1" t="s">
        <v>190</v>
      </c>
      <c r="B58" s="1"/>
      <c r="C58" s="124"/>
      <c r="D58" s="11"/>
      <c r="E58" s="125"/>
      <c r="F58" s="30"/>
      <c r="G58" s="67"/>
    </row>
    <row r="59" spans="1:7" ht="24" customHeight="1">
      <c r="A59" s="1" t="s">
        <v>121</v>
      </c>
      <c r="B59" s="1"/>
      <c r="C59" s="124"/>
      <c r="D59" s="11"/>
      <c r="E59" s="84">
        <v>58122</v>
      </c>
      <c r="F59" s="30"/>
      <c r="G59" s="135">
        <v>-23313</v>
      </c>
    </row>
    <row r="60" spans="1:7" ht="24" customHeight="1">
      <c r="A60" s="1" t="s">
        <v>127</v>
      </c>
      <c r="B60" s="1"/>
      <c r="C60" s="124"/>
      <c r="D60" s="11"/>
      <c r="E60" s="84">
        <f>SUM(E55:E59)</f>
        <v>-232492</v>
      </c>
      <c r="F60" s="30"/>
      <c r="G60" s="84">
        <f>SUM(G55:G59)</f>
        <v>93252</v>
      </c>
    </row>
    <row r="61" spans="1:7" ht="24" customHeight="1">
      <c r="A61" s="15" t="s">
        <v>181</v>
      </c>
      <c r="B61" s="1"/>
      <c r="C61" s="5"/>
      <c r="D61" s="11"/>
      <c r="E61" s="34">
        <f>E52+E60</f>
        <v>-875586</v>
      </c>
      <c r="F61" s="30"/>
      <c r="G61" s="34">
        <f>G52+G60</f>
        <v>215322</v>
      </c>
    </row>
    <row r="62" spans="1:7" ht="24" customHeight="1" thickBot="1">
      <c r="A62" s="15" t="s">
        <v>170</v>
      </c>
      <c r="B62" s="1"/>
      <c r="C62" s="11"/>
      <c r="D62" s="11"/>
      <c r="E62" s="29">
        <f>E61+E33</f>
        <v>-775405</v>
      </c>
      <c r="F62" s="30"/>
      <c r="G62" s="29">
        <f>G61+G33</f>
        <v>544397</v>
      </c>
    </row>
    <row r="63" spans="1:7" ht="24" customHeight="1" thickTop="1">
      <c r="A63" s="15"/>
      <c r="B63" s="1"/>
      <c r="C63" s="5"/>
      <c r="D63" s="11"/>
      <c r="E63" s="125">
        <f>E62-E61-E33</f>
        <v>0</v>
      </c>
      <c r="F63" s="30"/>
      <c r="G63" s="125">
        <f>G62-G61-G33</f>
        <v>0</v>
      </c>
    </row>
    <row r="64" spans="1:7" ht="24" customHeight="1">
      <c r="A64" s="15" t="s">
        <v>88</v>
      </c>
      <c r="C64" s="124">
        <v>37</v>
      </c>
      <c r="D64" s="11"/>
      <c r="E64" s="94"/>
      <c r="F64" s="95"/>
      <c r="G64" s="94"/>
    </row>
    <row r="65" spans="1:7" ht="24" customHeight="1">
      <c r="A65" s="1" t="s">
        <v>95</v>
      </c>
      <c r="B65" s="1"/>
      <c r="C65" s="5"/>
      <c r="D65" s="11"/>
      <c r="E65" s="5"/>
      <c r="F65" s="5"/>
    </row>
    <row r="66" spans="1:7" ht="24" customHeight="1" thickBot="1">
      <c r="A66" s="128" t="s">
        <v>178</v>
      </c>
      <c r="B66" s="1"/>
      <c r="C66" s="11"/>
      <c r="D66" s="11"/>
      <c r="E66" s="85">
        <v>0.05</v>
      </c>
      <c r="F66" s="96"/>
      <c r="G66" s="85">
        <v>0.16</v>
      </c>
    </row>
    <row r="67" spans="1:7" ht="24" customHeight="1" thickTop="1">
      <c r="A67" s="1"/>
      <c r="B67" s="1"/>
      <c r="C67" s="11"/>
      <c r="D67" s="11"/>
      <c r="E67" s="55"/>
      <c r="F67" s="48"/>
      <c r="G67" s="129"/>
    </row>
    <row r="68" spans="1:7" ht="24" customHeight="1">
      <c r="A68" s="1" t="s">
        <v>4</v>
      </c>
      <c r="B68" s="1"/>
      <c r="E68" s="55"/>
      <c r="F68" s="48"/>
      <c r="G68" s="129"/>
    </row>
    <row r="69" spans="1:7" ht="24" customHeight="1">
      <c r="A69" s="1"/>
      <c r="B69" s="1"/>
      <c r="E69" s="55"/>
      <c r="F69" s="48"/>
      <c r="G69" s="129"/>
    </row>
    <row r="70" spans="1:7" ht="24" customHeight="1">
      <c r="A70" s="1"/>
      <c r="B70" s="1"/>
      <c r="E70" s="55"/>
      <c r="F70" s="48"/>
      <c r="G70" s="129"/>
    </row>
    <row r="71" spans="1:7" ht="24" customHeight="1">
      <c r="A71" s="37"/>
      <c r="B71" s="128"/>
      <c r="E71" s="129"/>
      <c r="F71" s="127"/>
      <c r="G71" s="129"/>
    </row>
    <row r="72" spans="1:7" ht="24" customHeight="1">
      <c r="A72" s="128"/>
      <c r="B72" s="128"/>
      <c r="E72" s="129"/>
      <c r="F72" s="127"/>
      <c r="G72" s="129"/>
    </row>
    <row r="73" spans="1:7" ht="24" customHeight="1">
      <c r="B73" s="11" t="s">
        <v>1</v>
      </c>
      <c r="C73" s="38"/>
      <c r="D73" s="38"/>
      <c r="E73" s="129"/>
      <c r="F73" s="127"/>
      <c r="G73" s="129"/>
    </row>
    <row r="74" spans="1:7" ht="24" customHeight="1">
      <c r="A74" s="37"/>
      <c r="B74" s="128"/>
      <c r="C74" s="38"/>
      <c r="D74" s="38"/>
      <c r="E74" s="129"/>
      <c r="F74" s="127"/>
      <c r="G74" s="129"/>
    </row>
    <row r="76" spans="1:7" ht="24" customHeight="1">
      <c r="A76" s="2" t="s">
        <v>87</v>
      </c>
      <c r="B76" s="3"/>
      <c r="C76" s="4"/>
      <c r="D76" s="4"/>
      <c r="E76" s="6"/>
      <c r="F76" s="6"/>
    </row>
    <row r="77" spans="1:7" ht="24" customHeight="1">
      <c r="A77" s="8" t="s">
        <v>41</v>
      </c>
      <c r="B77" s="3"/>
      <c r="C77" s="9"/>
      <c r="D77" s="9"/>
      <c r="E77" s="55"/>
      <c r="F77" s="56"/>
      <c r="G77" s="55"/>
    </row>
    <row r="78" spans="1:7" ht="24" customHeight="1">
      <c r="A78" s="8" t="s">
        <v>166</v>
      </c>
      <c r="B78" s="40"/>
      <c r="C78" s="41"/>
      <c r="D78" s="41"/>
      <c r="E78" s="58"/>
      <c r="F78" s="57"/>
      <c r="G78" s="58"/>
    </row>
    <row r="79" spans="1:7" ht="24" customHeight="1">
      <c r="A79" s="8"/>
      <c r="C79" s="5"/>
      <c r="D79" s="5"/>
      <c r="E79" s="55"/>
      <c r="F79" s="48"/>
      <c r="G79" s="55" t="s">
        <v>69</v>
      </c>
    </row>
    <row r="80" spans="1:7" ht="24" customHeight="1">
      <c r="A80" s="40"/>
      <c r="C80" s="13" t="s">
        <v>0</v>
      </c>
      <c r="D80" s="123"/>
      <c r="E80" s="59" t="s">
        <v>167</v>
      </c>
      <c r="F80" s="60"/>
      <c r="G80" s="59" t="s">
        <v>146</v>
      </c>
    </row>
    <row r="81" spans="1:12" ht="24" customHeight="1">
      <c r="A81" s="40" t="s">
        <v>67</v>
      </c>
      <c r="C81" s="123"/>
      <c r="D81" s="123"/>
      <c r="E81" s="60"/>
      <c r="F81" s="60"/>
      <c r="G81" s="60"/>
    </row>
    <row r="82" spans="1:12" ht="24" customHeight="1">
      <c r="A82" s="1" t="s">
        <v>42</v>
      </c>
      <c r="C82" s="124">
        <v>30</v>
      </c>
      <c r="D82" s="11"/>
      <c r="E82" s="131">
        <v>4057787</v>
      </c>
      <c r="F82" s="125"/>
      <c r="G82" s="142">
        <v>3721485</v>
      </c>
    </row>
    <row r="83" spans="1:12" ht="24" customHeight="1">
      <c r="A83" s="1" t="s">
        <v>7</v>
      </c>
      <c r="C83" s="124">
        <v>31</v>
      </c>
      <c r="D83" s="124"/>
      <c r="E83" s="132">
        <v>-1075957</v>
      </c>
      <c r="F83" s="125"/>
      <c r="G83" s="143">
        <v>-1143352</v>
      </c>
    </row>
    <row r="84" spans="1:12" ht="24" customHeight="1">
      <c r="A84" s="15" t="s">
        <v>43</v>
      </c>
      <c r="C84" s="11"/>
      <c r="D84" s="11"/>
      <c r="E84" s="125">
        <f>SUM(E82:E83)</f>
        <v>2981830</v>
      </c>
      <c r="F84" s="30"/>
      <c r="G84" s="125">
        <f>SUM(G82:G83)</f>
        <v>2578133</v>
      </c>
    </row>
    <row r="85" spans="1:12" ht="24" customHeight="1">
      <c r="A85" s="28" t="s">
        <v>44</v>
      </c>
      <c r="C85" s="124">
        <v>32</v>
      </c>
      <c r="D85" s="124"/>
      <c r="E85" s="76">
        <v>169675</v>
      </c>
      <c r="F85" s="97"/>
      <c r="G85" s="144">
        <v>196439</v>
      </c>
    </row>
    <row r="86" spans="1:12" ht="24" customHeight="1">
      <c r="A86" s="28" t="s">
        <v>45</v>
      </c>
      <c r="C86" s="124">
        <v>32</v>
      </c>
      <c r="D86" s="124"/>
      <c r="E86" s="77">
        <v>-33189</v>
      </c>
      <c r="F86" s="97"/>
      <c r="G86" s="145">
        <v>-35005</v>
      </c>
    </row>
    <row r="87" spans="1:12" ht="24" customHeight="1">
      <c r="A87" s="2" t="s">
        <v>46</v>
      </c>
      <c r="C87" s="124"/>
      <c r="D87" s="124"/>
      <c r="E87" s="125">
        <f>SUM(E85:E86)</f>
        <v>136486</v>
      </c>
      <c r="F87" s="30"/>
      <c r="G87" s="125">
        <f>SUM(G85:G86)</f>
        <v>161434</v>
      </c>
    </row>
    <row r="88" spans="1:12" ht="24" customHeight="1">
      <c r="A88" s="28" t="s">
        <v>176</v>
      </c>
      <c r="C88" s="5"/>
      <c r="D88" s="5"/>
      <c r="E88" s="5"/>
      <c r="F88" s="5"/>
    </row>
    <row r="89" spans="1:12" ht="24" customHeight="1">
      <c r="A89" s="28" t="s">
        <v>97</v>
      </c>
      <c r="C89" s="124">
        <v>33</v>
      </c>
      <c r="D89" s="124"/>
      <c r="E89" s="125">
        <v>-27729</v>
      </c>
      <c r="F89" s="30"/>
      <c r="G89" s="67">
        <v>-14792</v>
      </c>
    </row>
    <row r="90" spans="1:12" ht="24" customHeight="1">
      <c r="A90" s="28" t="s">
        <v>59</v>
      </c>
      <c r="C90" s="124">
        <v>34</v>
      </c>
      <c r="D90" s="124"/>
      <c r="E90" s="125">
        <v>0</v>
      </c>
      <c r="F90" s="125"/>
      <c r="G90" s="67">
        <v>99327</v>
      </c>
    </row>
    <row r="91" spans="1:12" ht="24" customHeight="1">
      <c r="A91" s="28" t="s">
        <v>64</v>
      </c>
      <c r="C91" s="124"/>
      <c r="D91" s="124"/>
      <c r="E91" s="125">
        <v>213153</v>
      </c>
      <c r="F91" s="125"/>
      <c r="G91" s="67">
        <v>225086</v>
      </c>
    </row>
    <row r="92" spans="1:12" ht="24" customHeight="1">
      <c r="A92" s="1" t="s">
        <v>114</v>
      </c>
      <c r="C92" s="124"/>
      <c r="D92" s="11"/>
      <c r="E92" s="67">
        <v>11461</v>
      </c>
      <c r="F92" s="125"/>
      <c r="G92" s="67">
        <v>8346</v>
      </c>
    </row>
    <row r="93" spans="1:12" ht="24" customHeight="1">
      <c r="A93" s="15" t="s">
        <v>124</v>
      </c>
      <c r="C93" s="11"/>
      <c r="D93" s="11"/>
      <c r="E93" s="34">
        <f>SUM(E84,E87:E92)</f>
        <v>3315201</v>
      </c>
      <c r="F93" s="30"/>
      <c r="G93" s="34">
        <f>SUM(G84,G87:G92)</f>
        <v>3057534</v>
      </c>
    </row>
    <row r="94" spans="1:12" ht="24" customHeight="1">
      <c r="A94" s="15" t="s">
        <v>111</v>
      </c>
      <c r="C94" s="11"/>
      <c r="D94" s="11"/>
      <c r="E94" s="125"/>
      <c r="F94" s="30"/>
      <c r="G94" s="125"/>
    </row>
    <row r="95" spans="1:12" ht="24" customHeight="1">
      <c r="A95" s="1" t="s">
        <v>16</v>
      </c>
      <c r="B95" s="32"/>
      <c r="C95" s="124"/>
      <c r="D95" s="11"/>
      <c r="E95" s="131">
        <v>719806</v>
      </c>
      <c r="F95" s="30"/>
      <c r="G95" s="142">
        <v>568213</v>
      </c>
      <c r="L95" s="32"/>
    </row>
    <row r="96" spans="1:12" ht="24" customHeight="1">
      <c r="A96" s="1" t="s">
        <v>19</v>
      </c>
      <c r="B96" s="32"/>
      <c r="C96" s="124">
        <v>35</v>
      </c>
      <c r="D96" s="11"/>
      <c r="E96" s="83">
        <v>7812</v>
      </c>
      <c r="F96" s="30"/>
      <c r="G96" s="146">
        <v>11488</v>
      </c>
      <c r="L96" s="32"/>
    </row>
    <row r="97" spans="1:12" ht="24" customHeight="1">
      <c r="A97" s="1" t="s">
        <v>17</v>
      </c>
      <c r="B97" s="32"/>
      <c r="C97" s="124"/>
      <c r="D97" s="11"/>
      <c r="E97" s="83">
        <v>295276</v>
      </c>
      <c r="F97" s="30"/>
      <c r="G97" s="146">
        <v>309220</v>
      </c>
      <c r="L97" s="32"/>
    </row>
    <row r="98" spans="1:12" ht="24" customHeight="1">
      <c r="A98" s="1" t="s">
        <v>18</v>
      </c>
      <c r="B98" s="32"/>
      <c r="C98" s="11"/>
      <c r="D98" s="11"/>
      <c r="E98" s="83">
        <v>117633</v>
      </c>
      <c r="F98" s="30"/>
      <c r="G98" s="146">
        <v>102030</v>
      </c>
      <c r="L98" s="32"/>
    </row>
    <row r="99" spans="1:12" ht="24" customHeight="1">
      <c r="A99" s="1" t="s">
        <v>56</v>
      </c>
      <c r="B99" s="32"/>
      <c r="C99" s="11"/>
      <c r="D99" s="11"/>
      <c r="E99" s="83">
        <v>50989</v>
      </c>
      <c r="F99" s="30"/>
      <c r="G99" s="146">
        <v>43678</v>
      </c>
      <c r="L99" s="32"/>
    </row>
    <row r="100" spans="1:12" ht="24" customHeight="1">
      <c r="A100" s="1" t="s">
        <v>57</v>
      </c>
      <c r="B100" s="32"/>
      <c r="C100" s="124">
        <v>14</v>
      </c>
      <c r="D100" s="11"/>
      <c r="E100" s="83">
        <v>55166</v>
      </c>
      <c r="F100" s="30"/>
      <c r="G100" s="146">
        <v>57391</v>
      </c>
      <c r="L100" s="32"/>
    </row>
    <row r="101" spans="1:12" ht="24" customHeight="1">
      <c r="A101" s="1" t="s">
        <v>96</v>
      </c>
      <c r="B101" s="32"/>
      <c r="C101" s="11"/>
      <c r="D101" s="11"/>
      <c r="E101" s="83">
        <v>155891</v>
      </c>
      <c r="F101" s="30"/>
      <c r="G101" s="146">
        <v>147553</v>
      </c>
      <c r="L101" s="32"/>
    </row>
    <row r="102" spans="1:12" ht="24" customHeight="1">
      <c r="A102" s="1" t="s">
        <v>112</v>
      </c>
      <c r="B102" s="32"/>
      <c r="C102" s="1"/>
      <c r="D102" s="1"/>
      <c r="E102" s="77">
        <v>70084</v>
      </c>
      <c r="F102" s="30"/>
      <c r="G102" s="145">
        <v>77750</v>
      </c>
      <c r="L102" s="32"/>
    </row>
    <row r="103" spans="1:12" ht="24" customHeight="1">
      <c r="A103" s="15" t="s">
        <v>113</v>
      </c>
      <c r="B103" s="1"/>
      <c r="C103" s="11"/>
      <c r="D103" s="11"/>
      <c r="E103" s="125">
        <f>SUM(E95:E102)</f>
        <v>1472657</v>
      </c>
      <c r="F103" s="30"/>
      <c r="G103" s="125">
        <f>SUM(G95:G102)</f>
        <v>1317323</v>
      </c>
    </row>
    <row r="104" spans="1:12" ht="24" customHeight="1">
      <c r="A104" s="15" t="s">
        <v>137</v>
      </c>
      <c r="B104" s="1"/>
      <c r="C104" s="124">
        <v>36</v>
      </c>
      <c r="D104" s="11"/>
      <c r="E104" s="135">
        <v>1329927</v>
      </c>
      <c r="F104" s="30"/>
      <c r="G104" s="135">
        <v>906504</v>
      </c>
    </row>
    <row r="105" spans="1:12" ht="24" customHeight="1">
      <c r="A105" s="15" t="s">
        <v>115</v>
      </c>
      <c r="B105" s="1"/>
      <c r="C105" s="11"/>
      <c r="D105" s="11"/>
      <c r="E105" s="125">
        <f>E93-E103-E104</f>
        <v>512617</v>
      </c>
      <c r="F105" s="30"/>
      <c r="G105" s="125">
        <f>G93-G103-G104</f>
        <v>833707</v>
      </c>
    </row>
    <row r="106" spans="1:12" ht="24" customHeight="1">
      <c r="A106" s="1" t="s">
        <v>98</v>
      </c>
      <c r="B106" s="1"/>
      <c r="C106" s="124">
        <v>15.2</v>
      </c>
      <c r="D106" s="11"/>
      <c r="E106" s="84">
        <v>-81835</v>
      </c>
      <c r="F106" s="125"/>
      <c r="G106" s="135">
        <v>-145416</v>
      </c>
    </row>
    <row r="107" spans="1:12" ht="24" customHeight="1">
      <c r="A107" s="15" t="s">
        <v>193</v>
      </c>
      <c r="B107" s="1"/>
      <c r="C107" s="11"/>
      <c r="D107" s="11"/>
      <c r="E107" s="34">
        <f>SUM(E105:E106)</f>
        <v>430782</v>
      </c>
      <c r="F107" s="30"/>
      <c r="G107" s="34">
        <f>SUM(G105:G106)</f>
        <v>688291</v>
      </c>
    </row>
    <row r="108" spans="1:12" ht="24" customHeight="1">
      <c r="A108" s="15"/>
      <c r="B108" s="1"/>
      <c r="C108" s="11"/>
      <c r="D108" s="11"/>
      <c r="E108" s="125"/>
      <c r="F108" s="30"/>
      <c r="G108" s="125"/>
    </row>
    <row r="109" spans="1:12" ht="24" customHeight="1">
      <c r="A109" s="1" t="s">
        <v>4</v>
      </c>
      <c r="B109" s="1"/>
      <c r="C109" s="11"/>
      <c r="D109" s="11"/>
      <c r="E109" s="129"/>
      <c r="F109" s="61"/>
      <c r="G109" s="129"/>
    </row>
    <row r="110" spans="1:12" ht="24" customHeight="1">
      <c r="A110" s="1"/>
      <c r="B110" s="1"/>
      <c r="C110" s="11"/>
      <c r="D110" s="11"/>
      <c r="E110" s="129"/>
      <c r="F110" s="61"/>
      <c r="G110" s="129"/>
    </row>
    <row r="111" spans="1:12" ht="24" customHeight="1">
      <c r="A111" s="1"/>
      <c r="B111" s="1"/>
      <c r="C111" s="11"/>
      <c r="D111" s="11"/>
      <c r="E111" s="129"/>
      <c r="F111" s="61"/>
      <c r="G111" s="129"/>
    </row>
    <row r="112" spans="1:12" ht="24" customHeight="1">
      <c r="A112" s="1"/>
      <c r="B112" s="1"/>
      <c r="C112" s="11"/>
      <c r="D112" s="11"/>
      <c r="E112" s="129"/>
      <c r="F112" s="61"/>
      <c r="G112" s="129"/>
    </row>
    <row r="113" spans="1:14" ht="24" customHeight="1">
      <c r="A113" s="2" t="s">
        <v>87</v>
      </c>
      <c r="B113" s="3"/>
      <c r="C113" s="4"/>
      <c r="D113" s="4"/>
      <c r="E113" s="6"/>
      <c r="F113" s="6"/>
    </row>
    <row r="114" spans="1:14" ht="24" customHeight="1">
      <c r="A114" s="8" t="s">
        <v>80</v>
      </c>
      <c r="B114" s="3"/>
      <c r="C114" s="9"/>
      <c r="D114" s="9"/>
      <c r="E114" s="55"/>
      <c r="F114" s="56"/>
      <c r="G114" s="55"/>
    </row>
    <row r="115" spans="1:14" ht="24" customHeight="1">
      <c r="A115" s="8" t="s">
        <v>166</v>
      </c>
      <c r="B115" s="40"/>
      <c r="C115" s="41"/>
      <c r="D115" s="41"/>
      <c r="E115" s="58"/>
      <c r="F115" s="57"/>
      <c r="G115" s="58"/>
    </row>
    <row r="116" spans="1:14" ht="24" customHeight="1">
      <c r="A116" s="8"/>
      <c r="C116" s="5"/>
      <c r="D116" s="5"/>
      <c r="E116" s="55"/>
      <c r="F116" s="48"/>
      <c r="G116" s="55" t="s">
        <v>69</v>
      </c>
    </row>
    <row r="117" spans="1:14" ht="24" customHeight="1">
      <c r="A117" s="40"/>
      <c r="C117" s="13" t="s">
        <v>0</v>
      </c>
      <c r="D117" s="123"/>
      <c r="E117" s="59" t="s">
        <v>167</v>
      </c>
      <c r="F117" s="60"/>
      <c r="G117" s="59" t="s">
        <v>146</v>
      </c>
    </row>
    <row r="118" spans="1:14" ht="24" customHeight="1">
      <c r="A118" s="15" t="s">
        <v>76</v>
      </c>
      <c r="B118" s="1"/>
      <c r="C118" s="124"/>
      <c r="D118" s="11"/>
      <c r="E118" s="125"/>
      <c r="F118" s="30"/>
      <c r="G118" s="125"/>
    </row>
    <row r="119" spans="1:14" ht="24" customHeight="1">
      <c r="A119" s="1" t="s">
        <v>116</v>
      </c>
      <c r="B119" s="1"/>
      <c r="C119" s="11"/>
      <c r="D119" s="11"/>
      <c r="E119" s="125"/>
      <c r="F119" s="30"/>
      <c r="G119" s="125"/>
    </row>
    <row r="120" spans="1:14" ht="24" customHeight="1">
      <c r="A120" s="1" t="s">
        <v>179</v>
      </c>
      <c r="B120" s="1"/>
      <c r="C120" s="5"/>
      <c r="D120" s="11"/>
      <c r="E120" s="5"/>
      <c r="F120" s="5"/>
    </row>
    <row r="121" spans="1:14" ht="24" customHeight="1">
      <c r="A121" s="1" t="s">
        <v>125</v>
      </c>
      <c r="B121" s="1"/>
      <c r="C121" s="5"/>
      <c r="D121" s="11"/>
      <c r="E121" s="125">
        <v>-1253756</v>
      </c>
      <c r="F121" s="30"/>
      <c r="G121" s="67">
        <v>-578756</v>
      </c>
      <c r="N121" s="32"/>
    </row>
    <row r="122" spans="1:14" ht="24" customHeight="1">
      <c r="A122" s="1" t="s">
        <v>190</v>
      </c>
      <c r="B122" s="1"/>
      <c r="C122" s="5"/>
      <c r="D122" s="11"/>
      <c r="E122" s="125"/>
      <c r="F122" s="30"/>
      <c r="G122" s="67"/>
      <c r="N122" s="32"/>
    </row>
    <row r="123" spans="1:14" ht="24" customHeight="1">
      <c r="A123" s="1" t="s">
        <v>117</v>
      </c>
      <c r="B123" s="1"/>
      <c r="C123" s="5"/>
      <c r="D123" s="11"/>
      <c r="E123" s="135">
        <v>250751</v>
      </c>
      <c r="F123" s="30"/>
      <c r="G123" s="135">
        <v>115751</v>
      </c>
      <c r="J123" s="133"/>
      <c r="N123" s="32"/>
    </row>
    <row r="124" spans="1:14" ht="24" customHeight="1">
      <c r="A124" s="1" t="s">
        <v>118</v>
      </c>
      <c r="B124" s="1"/>
      <c r="C124" s="124"/>
      <c r="D124" s="11"/>
      <c r="E124" s="84">
        <f>SUM(E121:E123)</f>
        <v>-1003005</v>
      </c>
      <c r="F124" s="30"/>
      <c r="G124" s="84">
        <f>SUM(G121:G123)</f>
        <v>-463005</v>
      </c>
    </row>
    <row r="125" spans="1:14" ht="24" customHeight="1">
      <c r="A125" s="1" t="s">
        <v>119</v>
      </c>
      <c r="B125" s="1"/>
      <c r="C125" s="124"/>
      <c r="D125" s="11"/>
      <c r="E125" s="125"/>
      <c r="F125" s="30"/>
      <c r="G125" s="125"/>
    </row>
    <row r="126" spans="1:14" ht="24" customHeight="1">
      <c r="A126" s="1" t="s">
        <v>160</v>
      </c>
      <c r="B126" s="1"/>
      <c r="C126" s="124"/>
      <c r="D126" s="11"/>
      <c r="E126" s="125"/>
      <c r="F126" s="30"/>
      <c r="G126" s="125"/>
    </row>
    <row r="127" spans="1:14" ht="24" customHeight="1">
      <c r="A127" s="1" t="s">
        <v>144</v>
      </c>
      <c r="B127" s="1"/>
      <c r="C127" s="124"/>
      <c r="D127" s="11"/>
      <c r="E127" s="125">
        <v>-188226</v>
      </c>
      <c r="F127" s="30"/>
      <c r="G127" s="67">
        <v>-8758</v>
      </c>
      <c r="N127" s="32"/>
    </row>
    <row r="128" spans="1:14" ht="24" customHeight="1">
      <c r="A128" s="89" t="s">
        <v>177</v>
      </c>
      <c r="B128" s="89"/>
      <c r="C128" s="124"/>
      <c r="D128" s="11"/>
      <c r="E128" s="125"/>
      <c r="F128" s="30"/>
      <c r="G128" s="67"/>
      <c r="N128" s="32"/>
    </row>
    <row r="129" spans="1:14" ht="24" customHeight="1">
      <c r="A129" s="89" t="s">
        <v>120</v>
      </c>
      <c r="B129" s="1"/>
      <c r="C129" s="124"/>
      <c r="D129" s="11"/>
      <c r="E129" s="125">
        <v>10594</v>
      </c>
      <c r="F129" s="30"/>
      <c r="G129" s="67">
        <v>-2515</v>
      </c>
      <c r="J129" s="133"/>
      <c r="N129" s="32"/>
    </row>
    <row r="130" spans="1:14" ht="24" customHeight="1">
      <c r="A130" s="1" t="s">
        <v>190</v>
      </c>
      <c r="B130" s="1"/>
      <c r="C130" s="124"/>
      <c r="D130" s="11"/>
      <c r="E130" s="125"/>
      <c r="F130" s="30"/>
      <c r="G130" s="67"/>
      <c r="N130" s="32"/>
    </row>
    <row r="131" spans="1:14" ht="24" customHeight="1">
      <c r="A131" s="1" t="s">
        <v>121</v>
      </c>
      <c r="B131" s="1"/>
      <c r="C131" s="124"/>
      <c r="D131" s="11"/>
      <c r="E131" s="135">
        <v>35526</v>
      </c>
      <c r="F131" s="30"/>
      <c r="G131" s="135">
        <v>2255</v>
      </c>
      <c r="N131" s="32"/>
    </row>
    <row r="132" spans="1:14" ht="24" customHeight="1">
      <c r="A132" s="1" t="s">
        <v>127</v>
      </c>
      <c r="B132" s="1"/>
      <c r="C132" s="124"/>
      <c r="D132" s="11"/>
      <c r="E132" s="84">
        <f>SUM(E127:E131)</f>
        <v>-142106</v>
      </c>
      <c r="F132" s="30"/>
      <c r="G132" s="84">
        <f>SUM(G127:G131)</f>
        <v>-9018</v>
      </c>
    </row>
    <row r="133" spans="1:14" ht="24" customHeight="1">
      <c r="A133" s="15" t="s">
        <v>169</v>
      </c>
      <c r="B133" s="1"/>
      <c r="C133" s="5"/>
      <c r="D133" s="11"/>
      <c r="E133" s="34">
        <f>E124+E132</f>
        <v>-1145111</v>
      </c>
      <c r="F133" s="30"/>
      <c r="G133" s="34">
        <f>G124+G132</f>
        <v>-472023</v>
      </c>
    </row>
    <row r="134" spans="1:14" ht="24" customHeight="1" thickBot="1">
      <c r="A134" s="15" t="s">
        <v>170</v>
      </c>
      <c r="B134" s="1"/>
      <c r="C134" s="11"/>
      <c r="D134" s="11"/>
      <c r="E134" s="29">
        <f>E133+E107</f>
        <v>-714329</v>
      </c>
      <c r="F134" s="30"/>
      <c r="G134" s="29">
        <f>G133+G107</f>
        <v>216268</v>
      </c>
    </row>
    <row r="135" spans="1:14" ht="24" customHeight="1" thickTop="1">
      <c r="A135" s="15"/>
      <c r="B135" s="1"/>
      <c r="C135" s="5"/>
      <c r="D135" s="11"/>
      <c r="E135" s="125">
        <f>E134-E133-E107</f>
        <v>0</v>
      </c>
      <c r="F135" s="30"/>
      <c r="G135" s="125">
        <f>G134-G133-G107</f>
        <v>0</v>
      </c>
    </row>
    <row r="136" spans="1:14" ht="24" customHeight="1">
      <c r="A136" s="15" t="s">
        <v>88</v>
      </c>
      <c r="C136" s="124">
        <v>37</v>
      </c>
      <c r="D136" s="11"/>
      <c r="E136" s="94"/>
      <c r="F136" s="95"/>
      <c r="G136" s="94"/>
    </row>
    <row r="137" spans="1:14" ht="24" customHeight="1">
      <c r="A137" s="1" t="s">
        <v>95</v>
      </c>
      <c r="B137" s="1"/>
      <c r="C137" s="5"/>
      <c r="D137" s="11"/>
      <c r="E137" s="5"/>
      <c r="F137" s="5"/>
    </row>
    <row r="138" spans="1:14" ht="24" customHeight="1" thickBot="1">
      <c r="A138" s="128" t="s">
        <v>178</v>
      </c>
      <c r="B138" s="1"/>
      <c r="C138" s="11"/>
      <c r="D138" s="11"/>
      <c r="E138" s="85">
        <v>0.22</v>
      </c>
      <c r="F138" s="96"/>
      <c r="G138" s="147">
        <v>0.34</v>
      </c>
    </row>
    <row r="139" spans="1:14" ht="24" customHeight="1" thickTop="1">
      <c r="A139" s="1"/>
      <c r="B139" s="1"/>
      <c r="C139" s="11"/>
      <c r="D139" s="11"/>
      <c r="E139" s="55"/>
      <c r="F139" s="48"/>
      <c r="G139" s="129"/>
    </row>
    <row r="140" spans="1:14" ht="24" customHeight="1">
      <c r="A140" s="1" t="s">
        <v>4</v>
      </c>
      <c r="B140" s="1"/>
      <c r="E140" s="55"/>
      <c r="F140" s="48"/>
      <c r="G140" s="129"/>
    </row>
    <row r="141" spans="1:14" ht="24" customHeight="1">
      <c r="A141" s="1"/>
      <c r="B141" s="1"/>
      <c r="E141" s="55"/>
      <c r="F141" s="48"/>
      <c r="G141" s="129"/>
    </row>
    <row r="142" spans="1:14" ht="24" customHeight="1">
      <c r="A142" s="1"/>
      <c r="B142" s="1"/>
      <c r="E142" s="55"/>
      <c r="F142" s="48"/>
      <c r="G142" s="129"/>
    </row>
    <row r="143" spans="1:14" ht="24" customHeight="1">
      <c r="A143" s="37"/>
      <c r="B143" s="128"/>
      <c r="E143" s="129"/>
      <c r="F143" s="127"/>
      <c r="G143" s="129"/>
    </row>
    <row r="144" spans="1:14" ht="24" customHeight="1">
      <c r="A144" s="128"/>
      <c r="B144" s="128"/>
      <c r="E144" s="129"/>
      <c r="F144" s="127"/>
      <c r="G144" s="129"/>
    </row>
    <row r="145" spans="1:7" ht="24" customHeight="1">
      <c r="B145" s="11" t="s">
        <v>1</v>
      </c>
      <c r="C145" s="38"/>
      <c r="D145" s="38"/>
      <c r="E145" s="129"/>
      <c r="F145" s="127"/>
      <c r="G145" s="129"/>
    </row>
    <row r="146" spans="1:7" ht="24" customHeight="1">
      <c r="A146" s="37"/>
      <c r="B146" s="128"/>
      <c r="C146" s="38"/>
      <c r="D146" s="38"/>
      <c r="E146" s="129"/>
      <c r="F146" s="127"/>
      <c r="G146" s="129"/>
    </row>
    <row r="147" spans="1:7" ht="24" customHeight="1">
      <c r="E147" s="55"/>
      <c r="F147" s="48"/>
      <c r="G147" s="55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3" manualBreakCount="3">
    <brk id="39" max="16383" man="1"/>
    <brk id="75" max="7" man="1"/>
    <brk id="11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9"/>
  <sheetViews>
    <sheetView showGridLines="0" view="pageBreakPreview" zoomScale="40" zoomScaleNormal="55" zoomScaleSheetLayoutView="40" workbookViewId="0">
      <selection activeCell="H29" sqref="H29"/>
    </sheetView>
  </sheetViews>
  <sheetFormatPr defaultColWidth="9.28515625" defaultRowHeight="23.65" customHeight="1"/>
  <cols>
    <col min="1" max="1" width="45.28515625" style="11" customWidth="1"/>
    <col min="2" max="2" width="10" style="42" customWidth="1"/>
    <col min="3" max="3" width="1.42578125" style="42" customWidth="1"/>
    <col min="4" max="4" width="21.28515625" style="42" customWidth="1"/>
    <col min="5" max="5" width="1.42578125" style="11" customWidth="1"/>
    <col min="6" max="6" width="21.28515625" style="11" customWidth="1"/>
    <col min="7" max="7" width="1.42578125" style="11" customWidth="1"/>
    <col min="8" max="8" width="21.28515625" style="42" customWidth="1"/>
    <col min="9" max="9" width="1.42578125" style="11" customWidth="1"/>
    <col min="10" max="10" width="21.28515625" style="42" customWidth="1"/>
    <col min="11" max="11" width="1.42578125" style="42" customWidth="1"/>
    <col min="12" max="12" width="21.28515625" style="42" customWidth="1"/>
    <col min="13" max="13" width="1.42578125" style="11" customWidth="1"/>
    <col min="14" max="14" width="21.28515625" style="11" customWidth="1"/>
    <col min="15" max="15" width="1.42578125" style="11" customWidth="1"/>
    <col min="16" max="16" width="11.7109375" style="11" customWidth="1"/>
    <col min="17" max="17" width="3.7109375" style="11" customWidth="1"/>
    <col min="18" max="18" width="13.28515625" style="11" customWidth="1"/>
    <col min="19" max="16384" width="9.28515625" style="11"/>
  </cols>
  <sheetData>
    <row r="1" spans="1:18" s="7" customFormat="1" ht="23.65" customHeight="1">
      <c r="A1" s="2" t="s">
        <v>87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54"/>
      <c r="O1" s="40"/>
      <c r="P1" s="40"/>
      <c r="Q1" s="40"/>
      <c r="R1" s="40"/>
    </row>
    <row r="2" spans="1:18" s="7" customFormat="1" ht="23.65" customHeight="1">
      <c r="A2" s="40" t="s">
        <v>79</v>
      </c>
      <c r="B2" s="40"/>
      <c r="C2" s="40"/>
      <c r="D2" s="150"/>
      <c r="E2" s="150"/>
      <c r="F2" s="150"/>
      <c r="G2" s="150"/>
      <c r="H2" s="151"/>
      <c r="I2" s="40"/>
      <c r="J2" s="40"/>
      <c r="K2" s="40"/>
      <c r="L2" s="40"/>
      <c r="M2" s="40"/>
      <c r="O2" s="40"/>
      <c r="P2" s="40"/>
      <c r="Q2" s="40"/>
      <c r="R2" s="40"/>
    </row>
    <row r="3" spans="1:18" s="7" customFormat="1" ht="23.65" customHeight="1">
      <c r="A3" s="8" t="s">
        <v>166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s="128" customFormat="1" ht="23.65" customHeight="1">
      <c r="B4" s="43"/>
      <c r="C4" s="43"/>
      <c r="H4" s="43"/>
      <c r="N4" s="44" t="s">
        <v>38</v>
      </c>
    </row>
    <row r="5" spans="1:18" ht="23.65" customHeight="1">
      <c r="B5" s="11"/>
      <c r="C5" s="11"/>
      <c r="D5" s="11"/>
      <c r="H5" s="123" t="s">
        <v>152</v>
      </c>
      <c r="J5" s="11"/>
      <c r="K5" s="11"/>
      <c r="L5" s="11"/>
      <c r="M5" s="47"/>
      <c r="P5" s="128"/>
      <c r="Q5" s="128"/>
      <c r="R5" s="128"/>
    </row>
    <row r="6" spans="1:18" ht="23.65" customHeight="1">
      <c r="B6" s="11"/>
      <c r="C6" s="11"/>
      <c r="D6" s="11"/>
      <c r="H6" s="123" t="s">
        <v>153</v>
      </c>
      <c r="J6" s="11"/>
      <c r="K6" s="11"/>
      <c r="L6" s="11"/>
      <c r="M6" s="47"/>
      <c r="P6" s="128"/>
      <c r="Q6" s="128"/>
      <c r="R6" s="128"/>
    </row>
    <row r="7" spans="1:18" ht="23.65" customHeight="1">
      <c r="B7" s="11"/>
      <c r="C7" s="11"/>
      <c r="D7" s="11"/>
      <c r="H7" s="123" t="s">
        <v>188</v>
      </c>
      <c r="J7" s="45"/>
      <c r="K7" s="45"/>
      <c r="L7" s="45"/>
      <c r="M7" s="47"/>
      <c r="P7" s="128"/>
      <c r="Q7" s="128"/>
      <c r="R7" s="128"/>
    </row>
    <row r="8" spans="1:18" ht="23.65" customHeight="1">
      <c r="B8" s="11"/>
      <c r="C8" s="11"/>
      <c r="D8" s="11"/>
      <c r="H8" s="45" t="s">
        <v>128</v>
      </c>
      <c r="J8" s="161" t="s">
        <v>37</v>
      </c>
      <c r="K8" s="161"/>
      <c r="L8" s="161"/>
      <c r="M8" s="47"/>
      <c r="P8" s="128"/>
      <c r="Q8" s="128"/>
      <c r="R8" s="128"/>
    </row>
    <row r="9" spans="1:18" s="130" customFormat="1" ht="23.65" customHeight="1">
      <c r="B9" s="62"/>
      <c r="C9" s="27"/>
      <c r="D9" s="46" t="s">
        <v>123</v>
      </c>
      <c r="F9" s="46" t="s">
        <v>91</v>
      </c>
      <c r="H9" s="45" t="s">
        <v>129</v>
      </c>
      <c r="J9" s="45" t="s">
        <v>5</v>
      </c>
      <c r="K9" s="43"/>
      <c r="M9" s="45"/>
    </row>
    <row r="10" spans="1:18" s="130" customFormat="1" ht="23.65" customHeight="1">
      <c r="B10" s="140" t="s">
        <v>0</v>
      </c>
      <c r="C10" s="123"/>
      <c r="D10" s="140" t="s">
        <v>2</v>
      </c>
      <c r="F10" s="140" t="s">
        <v>92</v>
      </c>
      <c r="H10" s="140" t="s">
        <v>130</v>
      </c>
      <c r="I10" s="123"/>
      <c r="J10" s="140" t="s">
        <v>122</v>
      </c>
      <c r="K10" s="123"/>
      <c r="L10" s="140" t="s">
        <v>6</v>
      </c>
      <c r="M10" s="123"/>
      <c r="N10" s="140" t="s">
        <v>3</v>
      </c>
    </row>
    <row r="11" spans="1:18" s="130" customFormat="1" ht="23.65" customHeight="1">
      <c r="B11" s="62"/>
      <c r="C11" s="123"/>
      <c r="D11" s="45"/>
      <c r="H11" s="45"/>
      <c r="I11" s="123"/>
      <c r="J11" s="45"/>
      <c r="K11" s="123"/>
      <c r="L11" s="45"/>
      <c r="M11" s="123"/>
      <c r="N11" s="45"/>
    </row>
    <row r="12" spans="1:18" s="130" customFormat="1" ht="23.65" customHeight="1">
      <c r="A12" s="148" t="s">
        <v>147</v>
      </c>
      <c r="B12" s="62"/>
      <c r="C12" s="123"/>
      <c r="D12" s="125">
        <v>20000000</v>
      </c>
      <c r="E12" s="126"/>
      <c r="F12" s="125">
        <v>10598915</v>
      </c>
      <c r="G12" s="126"/>
      <c r="H12" s="125">
        <v>-844283</v>
      </c>
      <c r="I12" s="126"/>
      <c r="J12" s="125">
        <v>889700</v>
      </c>
      <c r="K12" s="126"/>
      <c r="L12" s="125">
        <v>5722072</v>
      </c>
      <c r="M12" s="125"/>
      <c r="N12" s="125">
        <f t="shared" ref="N12:N15" si="0">SUM(D12:L12)</f>
        <v>36366404</v>
      </c>
    </row>
    <row r="13" spans="1:18" s="130" customFormat="1" ht="23.65" customHeight="1">
      <c r="A13" s="149" t="s">
        <v>90</v>
      </c>
      <c r="B13" s="124">
        <v>27</v>
      </c>
      <c r="C13" s="123"/>
      <c r="D13" s="125">
        <v>0</v>
      </c>
      <c r="E13" s="126"/>
      <c r="F13" s="126">
        <v>0</v>
      </c>
      <c r="G13" s="126"/>
      <c r="H13" s="125">
        <v>0</v>
      </c>
      <c r="I13" s="126"/>
      <c r="J13" s="125">
        <v>0</v>
      </c>
      <c r="K13" s="126"/>
      <c r="L13" s="125">
        <v>-700000</v>
      </c>
      <c r="M13" s="125"/>
      <c r="N13" s="125">
        <f>SUM(D13:L13)</f>
        <v>-700000</v>
      </c>
    </row>
    <row r="14" spans="1:18" s="130" customFormat="1" ht="23.65" customHeight="1">
      <c r="A14" s="149" t="s">
        <v>168</v>
      </c>
      <c r="B14" s="123"/>
      <c r="C14" s="123"/>
      <c r="D14" s="131">
        <v>0</v>
      </c>
      <c r="E14" s="127"/>
      <c r="F14" s="131">
        <v>0</v>
      </c>
      <c r="G14" s="127"/>
      <c r="H14" s="131">
        <v>0</v>
      </c>
      <c r="I14" s="129"/>
      <c r="J14" s="131">
        <v>0</v>
      </c>
      <c r="K14" s="129"/>
      <c r="L14" s="131">
        <v>688291</v>
      </c>
      <c r="M14" s="125"/>
      <c r="N14" s="131">
        <f t="shared" si="0"/>
        <v>688291</v>
      </c>
    </row>
    <row r="15" spans="1:18" s="130" customFormat="1" ht="23.65" customHeight="1">
      <c r="A15" s="149" t="s">
        <v>169</v>
      </c>
      <c r="B15" s="123"/>
      <c r="C15" s="123"/>
      <c r="D15" s="132">
        <v>0</v>
      </c>
      <c r="E15" s="127"/>
      <c r="F15" s="132">
        <v>0</v>
      </c>
      <c r="G15" s="127"/>
      <c r="H15" s="132">
        <v>-470011</v>
      </c>
      <c r="I15" s="129"/>
      <c r="J15" s="132">
        <v>0</v>
      </c>
      <c r="K15" s="129"/>
      <c r="L15" s="132">
        <v>-2012</v>
      </c>
      <c r="M15" s="125"/>
      <c r="N15" s="132">
        <f t="shared" si="0"/>
        <v>-472023</v>
      </c>
    </row>
    <row r="16" spans="1:18" s="130" customFormat="1" ht="23.65" customHeight="1">
      <c r="A16" s="149" t="s">
        <v>170</v>
      </c>
      <c r="B16" s="123"/>
      <c r="C16" s="123"/>
      <c r="D16" s="125">
        <f>D15+D14</f>
        <v>0</v>
      </c>
      <c r="E16" s="126"/>
      <c r="F16" s="125">
        <f>F15+F14</f>
        <v>0</v>
      </c>
      <c r="G16" s="126"/>
      <c r="H16" s="125">
        <f>H15+H14</f>
        <v>-470011</v>
      </c>
      <c r="I16" s="126"/>
      <c r="J16" s="125">
        <f>J15+J14</f>
        <v>0</v>
      </c>
      <c r="K16" s="126"/>
      <c r="L16" s="125">
        <f>L15+L14</f>
        <v>686279</v>
      </c>
      <c r="M16" s="125"/>
      <c r="N16" s="125">
        <f>N15+N14</f>
        <v>216268</v>
      </c>
    </row>
    <row r="17" spans="1:19" s="130" customFormat="1" ht="23.65" customHeight="1" thickBot="1">
      <c r="A17" s="148" t="s">
        <v>171</v>
      </c>
      <c r="B17" s="123"/>
      <c r="C17" s="123"/>
      <c r="D17" s="51">
        <f>SUM(D12:D13,D16)</f>
        <v>20000000</v>
      </c>
      <c r="E17" s="126"/>
      <c r="F17" s="51">
        <f>SUM(F12:F13,F16)</f>
        <v>10598915</v>
      </c>
      <c r="G17" s="126"/>
      <c r="H17" s="51">
        <f>SUM(H12:H13,H16)</f>
        <v>-1314294</v>
      </c>
      <c r="I17" s="126"/>
      <c r="J17" s="51">
        <f>SUM(J12:J13,J16)</f>
        <v>889700</v>
      </c>
      <c r="K17" s="126"/>
      <c r="L17" s="51">
        <f>SUM(L12:L13,L16)</f>
        <v>5708351</v>
      </c>
      <c r="M17" s="125"/>
      <c r="N17" s="51">
        <f>SUM(N12:N13,N16)</f>
        <v>35882672</v>
      </c>
      <c r="P17" s="52"/>
    </row>
    <row r="18" spans="1:19" s="130" customFormat="1" ht="23.65" customHeight="1" thickTop="1">
      <c r="B18" s="123"/>
      <c r="C18" s="123"/>
      <c r="D18" s="73"/>
      <c r="E18" s="74"/>
      <c r="F18" s="73"/>
      <c r="G18" s="74"/>
      <c r="H18" s="73"/>
      <c r="I18" s="74"/>
      <c r="J18" s="73"/>
      <c r="K18" s="74"/>
      <c r="L18" s="73"/>
      <c r="M18" s="73"/>
      <c r="N18" s="73"/>
    </row>
    <row r="19" spans="1:19" s="130" customFormat="1" ht="23.65" customHeight="1">
      <c r="A19" s="49" t="s">
        <v>173</v>
      </c>
      <c r="B19" s="123"/>
      <c r="C19" s="123"/>
      <c r="D19" s="125">
        <v>20000000</v>
      </c>
      <c r="E19" s="126"/>
      <c r="F19" s="125">
        <v>10598915</v>
      </c>
      <c r="G19" s="126"/>
      <c r="H19" s="125">
        <v>-1457412</v>
      </c>
      <c r="I19" s="126"/>
      <c r="J19" s="125">
        <v>924300</v>
      </c>
      <c r="K19" s="126"/>
      <c r="L19" s="125">
        <v>5033236</v>
      </c>
      <c r="M19" s="125"/>
      <c r="N19" s="125">
        <f>SUM(D19:L19)</f>
        <v>35099039</v>
      </c>
    </row>
    <row r="20" spans="1:19" s="130" customFormat="1" ht="23.65" hidden="1" customHeight="1">
      <c r="A20" s="128" t="s">
        <v>159</v>
      </c>
      <c r="B20" s="124">
        <v>27</v>
      </c>
      <c r="C20" s="123"/>
      <c r="D20" s="125">
        <v>0</v>
      </c>
      <c r="E20" s="126"/>
      <c r="F20" s="125">
        <v>0</v>
      </c>
      <c r="G20" s="126"/>
      <c r="H20" s="125">
        <v>0</v>
      </c>
      <c r="I20" s="126"/>
      <c r="J20" s="125"/>
      <c r="K20" s="126"/>
      <c r="L20" s="125">
        <f>-J20</f>
        <v>0</v>
      </c>
      <c r="M20" s="125"/>
      <c r="N20" s="125">
        <f>SUM(D20:L20)</f>
        <v>0</v>
      </c>
    </row>
    <row r="21" spans="1:19" s="130" customFormat="1" ht="23.65" hidden="1" customHeight="1">
      <c r="A21" s="128" t="s">
        <v>90</v>
      </c>
      <c r="B21" s="124">
        <v>28</v>
      </c>
      <c r="C21" s="123"/>
      <c r="D21" s="125">
        <v>0</v>
      </c>
      <c r="E21" s="126"/>
      <c r="F21" s="125">
        <v>0</v>
      </c>
      <c r="G21" s="126"/>
      <c r="H21" s="125">
        <v>0</v>
      </c>
      <c r="I21" s="126"/>
      <c r="J21" s="125">
        <v>0</v>
      </c>
      <c r="K21" s="126"/>
      <c r="L21" s="125"/>
      <c r="M21" s="125"/>
      <c r="N21" s="125">
        <f>SUM(D21:L21)</f>
        <v>0</v>
      </c>
    </row>
    <row r="22" spans="1:19" s="130" customFormat="1" ht="23.65" customHeight="1">
      <c r="A22" s="128" t="s">
        <v>139</v>
      </c>
      <c r="B22" s="124"/>
      <c r="C22" s="123"/>
      <c r="D22" s="125"/>
      <c r="E22" s="126"/>
      <c r="F22" s="125"/>
      <c r="G22" s="126"/>
      <c r="H22" s="125"/>
      <c r="I22" s="126"/>
      <c r="J22" s="125"/>
      <c r="K22" s="126"/>
      <c r="L22" s="125"/>
      <c r="M22" s="125"/>
      <c r="N22" s="125"/>
    </row>
    <row r="23" spans="1:19" s="130" customFormat="1" ht="23.65" customHeight="1">
      <c r="A23" s="128" t="s">
        <v>174</v>
      </c>
      <c r="B23" s="124">
        <v>9.1</v>
      </c>
      <c r="C23" s="123"/>
      <c r="D23" s="125">
        <v>0</v>
      </c>
      <c r="E23" s="126"/>
      <c r="F23" s="125">
        <v>0</v>
      </c>
      <c r="G23" s="126"/>
      <c r="H23" s="125">
        <v>-1592</v>
      </c>
      <c r="I23" s="126"/>
      <c r="J23" s="125">
        <v>0</v>
      </c>
      <c r="K23" s="126"/>
      <c r="L23" s="125">
        <f>-H23</f>
        <v>1592</v>
      </c>
      <c r="M23" s="125"/>
      <c r="N23" s="125">
        <f t="shared" ref="N23" si="1">SUM(D23:L23)</f>
        <v>0</v>
      </c>
    </row>
    <row r="24" spans="1:19" s="130" customFormat="1" ht="23.65" customHeight="1">
      <c r="A24" s="128" t="s">
        <v>168</v>
      </c>
      <c r="B24" s="123"/>
      <c r="C24" s="123"/>
      <c r="D24" s="131">
        <v>0</v>
      </c>
      <c r="E24" s="127"/>
      <c r="F24" s="131">
        <v>0</v>
      </c>
      <c r="G24" s="127"/>
      <c r="H24" s="131">
        <v>0</v>
      </c>
      <c r="I24" s="129"/>
      <c r="J24" s="131">
        <v>0</v>
      </c>
      <c r="K24" s="129"/>
      <c r="L24" s="131">
        <f>+PL!E107</f>
        <v>430782</v>
      </c>
      <c r="M24" s="125"/>
      <c r="N24" s="131">
        <f>SUM(D24:L24)</f>
        <v>430782</v>
      </c>
    </row>
    <row r="25" spans="1:19" s="130" customFormat="1" ht="23.65" customHeight="1">
      <c r="A25" s="128" t="s">
        <v>181</v>
      </c>
      <c r="B25" s="123"/>
      <c r="C25" s="123"/>
      <c r="D25" s="132">
        <v>0</v>
      </c>
      <c r="E25" s="127"/>
      <c r="F25" s="132">
        <v>0</v>
      </c>
      <c r="G25" s="127"/>
      <c r="H25" s="132">
        <f>PL!E133-L25</f>
        <v>-1153586</v>
      </c>
      <c r="I25" s="129"/>
      <c r="J25" s="132">
        <v>0</v>
      </c>
      <c r="K25" s="129"/>
      <c r="L25" s="132">
        <v>8475</v>
      </c>
      <c r="M25" s="125"/>
      <c r="N25" s="132">
        <f>SUM(D25:L25)</f>
        <v>-1145111</v>
      </c>
    </row>
    <row r="26" spans="1:19" s="130" customFormat="1" ht="23.65" customHeight="1">
      <c r="A26" s="128" t="s">
        <v>170</v>
      </c>
      <c r="B26" s="123"/>
      <c r="C26" s="123"/>
      <c r="D26" s="125">
        <f>D25+D24</f>
        <v>0</v>
      </c>
      <c r="E26" s="126"/>
      <c r="F26" s="125">
        <f>F25+F24</f>
        <v>0</v>
      </c>
      <c r="G26" s="126"/>
      <c r="H26" s="125">
        <f>H25+H24</f>
        <v>-1153586</v>
      </c>
      <c r="I26" s="126"/>
      <c r="J26" s="125">
        <f>J25+J24</f>
        <v>0</v>
      </c>
      <c r="K26" s="126"/>
      <c r="L26" s="125">
        <f>L25+L24</f>
        <v>439257</v>
      </c>
      <c r="M26" s="125"/>
      <c r="N26" s="125">
        <f>N25+N24</f>
        <v>-714329</v>
      </c>
    </row>
    <row r="27" spans="1:19" s="130" customFormat="1" ht="23.65" customHeight="1" thickBot="1">
      <c r="A27" s="148" t="s">
        <v>172</v>
      </c>
      <c r="B27" s="123"/>
      <c r="C27" s="123"/>
      <c r="D27" s="51">
        <f>SUM(D19:D23,D26)</f>
        <v>20000000</v>
      </c>
      <c r="E27" s="126"/>
      <c r="F27" s="51">
        <f>SUM(F19:F23,F26)</f>
        <v>10598915</v>
      </c>
      <c r="G27" s="126"/>
      <c r="H27" s="51">
        <f>SUM(H19:H23,H26)</f>
        <v>-2612590</v>
      </c>
      <c r="I27" s="126"/>
      <c r="J27" s="51">
        <f>SUM(J19:J23,J26)</f>
        <v>924300</v>
      </c>
      <c r="K27" s="126"/>
      <c r="L27" s="51">
        <f>SUM(L19:L23,L26)</f>
        <v>5474085</v>
      </c>
      <c r="M27" s="126"/>
      <c r="N27" s="51">
        <f>SUM(N19:N23,N26)</f>
        <v>34384710</v>
      </c>
    </row>
    <row r="28" spans="1:19" s="130" customFormat="1" ht="23.65" customHeight="1" thickTop="1">
      <c r="A28" s="49"/>
      <c r="B28" s="123"/>
      <c r="C28" s="123"/>
      <c r="D28" s="73">
        <f>D27-BS!E48</f>
        <v>0</v>
      </c>
      <c r="E28" s="74"/>
      <c r="F28" s="73">
        <f>F27-BS!E49</f>
        <v>0</v>
      </c>
      <c r="G28" s="74"/>
      <c r="H28" s="73">
        <f>H27-BS!E50</f>
        <v>0</v>
      </c>
      <c r="I28" s="74"/>
      <c r="J28" s="73">
        <f>J27-BS!E52</f>
        <v>0</v>
      </c>
      <c r="K28" s="73"/>
      <c r="L28" s="73">
        <f>L27-BS!E53</f>
        <v>0</v>
      </c>
      <c r="M28" s="73"/>
      <c r="N28" s="74">
        <f>N27-BS!E54</f>
        <v>0</v>
      </c>
      <c r="R28" s="52"/>
      <c r="S28" s="52"/>
    </row>
    <row r="29" spans="1:19" ht="23.65" customHeight="1">
      <c r="A29" s="1" t="s">
        <v>4</v>
      </c>
      <c r="D29" s="53"/>
      <c r="E29" s="32"/>
      <c r="F29" s="32"/>
      <c r="G29" s="32"/>
      <c r="H29" s="53"/>
      <c r="I29" s="32"/>
      <c r="J29" s="53"/>
      <c r="K29" s="32"/>
      <c r="L29" s="53"/>
      <c r="M29" s="32"/>
      <c r="N29" s="32"/>
      <c r="O29" s="32"/>
      <c r="P29" s="32"/>
      <c r="Q29" s="32"/>
      <c r="R29" s="23"/>
      <c r="S29" s="26"/>
    </row>
  </sheetData>
  <mergeCells count="1">
    <mergeCell ref="J8:L8"/>
  </mergeCells>
  <phoneticPr fontId="7" type="noConversion"/>
  <printOptions horizontalCentered="1"/>
  <pageMargins left="0.39370078740157483" right="0.39370078740157483" top="0.86614173228346458" bottom="0" header="0.19685039370078741" footer="0.19685039370078741"/>
  <pageSetup paperSize="9" scale="69" orientation="landscape" r:id="rId1"/>
  <headerFooter alignWithMargins="0"/>
  <ignoredErrors>
    <ignoredError sqref="D27:N2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0"/>
  <sheetViews>
    <sheetView showGridLines="0" view="pageBreakPreview" topLeftCell="A61" zoomScale="70" zoomScaleNormal="100" zoomScaleSheetLayoutView="70" workbookViewId="0">
      <selection activeCell="A80" sqref="A80"/>
    </sheetView>
  </sheetViews>
  <sheetFormatPr defaultColWidth="10.7109375" defaultRowHeight="24" customHeight="1"/>
  <cols>
    <col min="1" max="1" width="45.28515625" style="89" customWidth="1"/>
    <col min="2" max="2" width="20.7109375" style="89" customWidth="1"/>
    <col min="3" max="3" width="9" style="22" bestFit="1" customWidth="1"/>
    <col min="4" max="4" width="1.28515625" style="22" customWidth="1"/>
    <col min="5" max="5" width="17.28515625" style="12" customWidth="1"/>
    <col min="6" max="6" width="1" style="12" customWidth="1"/>
    <col min="7" max="7" width="17.28515625" style="5" customWidth="1"/>
    <col min="8" max="8" width="1.42578125" style="89" customWidth="1"/>
    <col min="9" max="9" width="10.7109375" style="89"/>
    <col min="10" max="16384" width="10.7109375" style="78"/>
  </cols>
  <sheetData>
    <row r="1" spans="1:12" s="80" customFormat="1" ht="24" customHeight="1">
      <c r="A1" s="2" t="s">
        <v>87</v>
      </c>
      <c r="B1" s="98"/>
      <c r="C1" s="98"/>
      <c r="D1" s="99"/>
      <c r="E1" s="160"/>
      <c r="F1" s="160"/>
      <c r="G1" s="160"/>
      <c r="H1" s="92"/>
      <c r="I1" s="92"/>
    </row>
    <row r="2" spans="1:12" ht="24" customHeight="1">
      <c r="A2" s="100" t="s">
        <v>8</v>
      </c>
      <c r="B2" s="98"/>
      <c r="C2" s="98"/>
      <c r="D2" s="99"/>
      <c r="E2" s="101"/>
      <c r="F2" s="102"/>
      <c r="G2" s="103"/>
    </row>
    <row r="3" spans="1:12" ht="24" customHeight="1">
      <c r="A3" s="8" t="s">
        <v>166</v>
      </c>
      <c r="B3" s="93"/>
      <c r="C3" s="93"/>
      <c r="D3" s="93"/>
      <c r="E3" s="93"/>
      <c r="F3" s="93"/>
      <c r="G3" s="93"/>
      <c r="H3" s="93"/>
      <c r="I3" s="93"/>
      <c r="J3" s="81"/>
      <c r="K3" s="81"/>
      <c r="L3" s="81"/>
    </row>
    <row r="4" spans="1:12" ht="24" customHeight="1">
      <c r="C4" s="89"/>
      <c r="D4" s="104"/>
      <c r="E4" s="22"/>
      <c r="G4" s="5" t="s">
        <v>38</v>
      </c>
    </row>
    <row r="5" spans="1:12" ht="24" customHeight="1">
      <c r="D5" s="105"/>
      <c r="E5" s="59" t="s">
        <v>167</v>
      </c>
      <c r="F5" s="106"/>
      <c r="G5" s="59" t="s">
        <v>146</v>
      </c>
    </row>
    <row r="6" spans="1:12" ht="24" customHeight="1">
      <c r="A6" s="93" t="s">
        <v>9</v>
      </c>
      <c r="C6" s="89"/>
      <c r="D6" s="89"/>
      <c r="E6" s="91"/>
      <c r="F6" s="89"/>
      <c r="G6" s="91"/>
    </row>
    <row r="7" spans="1:12" ht="24" customHeight="1">
      <c r="A7" s="89" t="s">
        <v>133</v>
      </c>
      <c r="D7" s="90"/>
      <c r="E7" s="52">
        <f>PL!E105</f>
        <v>512617</v>
      </c>
      <c r="F7" s="52"/>
      <c r="G7" s="52">
        <f>PL!G105</f>
        <v>833707</v>
      </c>
      <c r="H7" s="91"/>
      <c r="J7" s="82"/>
      <c r="K7" s="82"/>
      <c r="L7" s="82"/>
    </row>
    <row r="8" spans="1:12" ht="24" customHeight="1">
      <c r="A8" s="1" t="s">
        <v>134</v>
      </c>
      <c r="C8" s="89"/>
      <c r="D8" s="90"/>
      <c r="E8" s="52"/>
      <c r="F8" s="52"/>
      <c r="G8" s="52"/>
      <c r="J8" s="82"/>
      <c r="K8" s="82"/>
      <c r="L8" s="82"/>
    </row>
    <row r="9" spans="1:12" ht="24" customHeight="1">
      <c r="A9" s="1" t="s">
        <v>65</v>
      </c>
      <c r="C9" s="89"/>
      <c r="D9" s="90"/>
      <c r="E9" s="52"/>
      <c r="F9" s="52"/>
      <c r="G9" s="52"/>
      <c r="J9" s="82"/>
      <c r="K9" s="82"/>
      <c r="L9" s="82"/>
    </row>
    <row r="10" spans="1:12" ht="24" customHeight="1">
      <c r="A10" s="28" t="s">
        <v>36</v>
      </c>
      <c r="C10" s="89"/>
      <c r="D10" s="90"/>
      <c r="E10" s="52">
        <v>206614</v>
      </c>
      <c r="F10" s="52"/>
      <c r="G10" s="152">
        <v>227136</v>
      </c>
      <c r="H10" s="91"/>
      <c r="J10" s="82"/>
      <c r="K10" s="82"/>
      <c r="L10" s="82"/>
    </row>
    <row r="11" spans="1:12" ht="24" customHeight="1">
      <c r="A11" s="28" t="s">
        <v>138</v>
      </c>
      <c r="C11" s="89"/>
      <c r="D11" s="90"/>
      <c r="E11" s="52">
        <v>1329927</v>
      </c>
      <c r="F11" s="52"/>
      <c r="G11" s="152">
        <v>906504</v>
      </c>
      <c r="H11" s="91"/>
      <c r="J11" s="82"/>
      <c r="K11" s="82"/>
      <c r="L11" s="82"/>
    </row>
    <row r="12" spans="1:12" ht="24" customHeight="1">
      <c r="A12" s="28" t="s">
        <v>156</v>
      </c>
      <c r="C12" s="89"/>
      <c r="D12" s="90"/>
      <c r="E12" s="52">
        <v>19990</v>
      </c>
      <c r="F12" s="52"/>
      <c r="G12" s="152">
        <v>16933</v>
      </c>
      <c r="H12" s="91"/>
      <c r="J12" s="82"/>
      <c r="K12" s="82"/>
      <c r="L12" s="82"/>
    </row>
    <row r="13" spans="1:12" ht="24" customHeight="1">
      <c r="A13" s="28" t="s">
        <v>157</v>
      </c>
      <c r="C13" s="89"/>
      <c r="D13" s="90"/>
      <c r="E13" s="52">
        <v>618</v>
      </c>
      <c r="F13" s="52"/>
      <c r="G13" s="152">
        <v>19696</v>
      </c>
      <c r="H13" s="91"/>
      <c r="J13" s="82"/>
      <c r="K13" s="82"/>
      <c r="L13" s="82"/>
    </row>
    <row r="14" spans="1:12" ht="24" customHeight="1">
      <c r="A14" s="28" t="s">
        <v>148</v>
      </c>
      <c r="C14" s="89"/>
      <c r="D14" s="90"/>
      <c r="E14" s="52">
        <v>0</v>
      </c>
      <c r="F14" s="52"/>
      <c r="G14" s="152">
        <v>962</v>
      </c>
      <c r="H14" s="91"/>
      <c r="J14" s="82"/>
      <c r="K14" s="82"/>
      <c r="L14" s="82"/>
    </row>
    <row r="15" spans="1:12" ht="24" customHeight="1">
      <c r="A15" s="28" t="s">
        <v>161</v>
      </c>
      <c r="C15" s="89"/>
      <c r="D15" s="90"/>
      <c r="E15" s="52">
        <v>101137</v>
      </c>
      <c r="F15" s="52"/>
      <c r="G15" s="152">
        <v>-93144</v>
      </c>
      <c r="H15" s="91"/>
      <c r="J15" s="32"/>
      <c r="K15" s="32"/>
      <c r="L15" s="82"/>
    </row>
    <row r="16" spans="1:12" ht="24" customHeight="1">
      <c r="A16" s="28" t="s">
        <v>191</v>
      </c>
      <c r="C16" s="89"/>
      <c r="D16" s="90"/>
      <c r="E16" s="52">
        <v>-521</v>
      </c>
      <c r="F16" s="52"/>
      <c r="G16" s="152">
        <v>-556</v>
      </c>
      <c r="H16" s="91"/>
      <c r="J16" s="82"/>
      <c r="K16" s="82"/>
      <c r="L16" s="82"/>
    </row>
    <row r="17" spans="1:12" ht="24" customHeight="1">
      <c r="A17" s="28" t="s">
        <v>192</v>
      </c>
      <c r="C17" s="89"/>
      <c r="D17" s="90"/>
      <c r="E17" s="52">
        <v>597</v>
      </c>
      <c r="F17" s="52"/>
      <c r="G17" s="152">
        <v>-485</v>
      </c>
      <c r="H17" s="91"/>
      <c r="J17" s="82"/>
      <c r="K17" s="82"/>
      <c r="L17" s="82"/>
    </row>
    <row r="18" spans="1:12" ht="24" customHeight="1">
      <c r="A18" s="28" t="s">
        <v>135</v>
      </c>
      <c r="C18" s="89"/>
      <c r="D18" s="90"/>
      <c r="E18" s="52">
        <v>0</v>
      </c>
      <c r="F18" s="52"/>
      <c r="G18" s="152">
        <v>-99327</v>
      </c>
      <c r="H18" s="91"/>
      <c r="J18" s="82"/>
      <c r="K18" s="82"/>
      <c r="L18" s="82"/>
    </row>
    <row r="19" spans="1:12" ht="24" customHeight="1">
      <c r="A19" s="1" t="s">
        <v>49</v>
      </c>
      <c r="C19" s="89"/>
      <c r="D19" s="107"/>
      <c r="E19" s="108">
        <v>-2981830</v>
      </c>
      <c r="F19" s="32"/>
      <c r="G19" s="153">
        <v>-2578133</v>
      </c>
      <c r="H19" s="91"/>
      <c r="J19" s="82"/>
      <c r="K19" s="82"/>
      <c r="L19" s="82"/>
    </row>
    <row r="20" spans="1:12" ht="24" customHeight="1">
      <c r="A20" s="1" t="s">
        <v>58</v>
      </c>
      <c r="C20" s="89"/>
      <c r="D20" s="90"/>
      <c r="E20" s="52">
        <v>-213153</v>
      </c>
      <c r="F20" s="52"/>
      <c r="G20" s="152">
        <v>-225086</v>
      </c>
      <c r="H20" s="91"/>
      <c r="J20" s="82"/>
      <c r="K20" s="82"/>
      <c r="L20" s="82"/>
    </row>
    <row r="21" spans="1:12" ht="24" customHeight="1">
      <c r="A21" s="1" t="s">
        <v>131</v>
      </c>
      <c r="C21" s="89"/>
      <c r="D21" s="107"/>
      <c r="E21" s="108">
        <v>3018296</v>
      </c>
      <c r="F21" s="32"/>
      <c r="G21" s="153">
        <v>2831498</v>
      </c>
      <c r="H21" s="91"/>
      <c r="J21" s="82"/>
      <c r="K21" s="82"/>
      <c r="L21" s="82"/>
    </row>
    <row r="22" spans="1:12" ht="24" customHeight="1">
      <c r="A22" s="1" t="s">
        <v>47</v>
      </c>
      <c r="C22" s="89"/>
      <c r="D22" s="107"/>
      <c r="E22" s="108">
        <v>-1145299</v>
      </c>
      <c r="F22" s="32"/>
      <c r="G22" s="153">
        <v>-1287385</v>
      </c>
      <c r="H22" s="91"/>
      <c r="J22" s="82"/>
      <c r="K22" s="82"/>
      <c r="L22" s="82"/>
    </row>
    <row r="23" spans="1:12" ht="24" customHeight="1">
      <c r="A23" s="1" t="s">
        <v>48</v>
      </c>
      <c r="C23" s="89"/>
      <c r="D23" s="107"/>
      <c r="E23" s="109">
        <v>-32933</v>
      </c>
      <c r="F23" s="32"/>
      <c r="G23" s="154">
        <v>-308631</v>
      </c>
      <c r="H23" s="91"/>
      <c r="J23" s="82"/>
      <c r="K23" s="82"/>
      <c r="L23" s="82"/>
    </row>
    <row r="24" spans="1:12" ht="24" customHeight="1">
      <c r="A24" s="15" t="s">
        <v>140</v>
      </c>
      <c r="C24" s="89"/>
      <c r="D24" s="90"/>
      <c r="E24" s="52">
        <f>SUM(E7:E23)</f>
        <v>816060</v>
      </c>
      <c r="F24" s="52"/>
      <c r="G24" s="52">
        <f>SUM(G7:G23)</f>
        <v>243689</v>
      </c>
      <c r="H24" s="91"/>
      <c r="J24" s="82"/>
      <c r="K24" s="82"/>
      <c r="L24" s="82"/>
    </row>
    <row r="25" spans="1:12" ht="24" customHeight="1">
      <c r="A25" s="1" t="s">
        <v>158</v>
      </c>
      <c r="C25" s="89"/>
      <c r="D25" s="90"/>
      <c r="E25" s="52"/>
      <c r="F25" s="52"/>
      <c r="G25" s="52"/>
      <c r="J25" s="82"/>
      <c r="K25" s="82"/>
      <c r="L25" s="82"/>
    </row>
    <row r="26" spans="1:12" ht="24" customHeight="1">
      <c r="A26" s="28" t="s">
        <v>12</v>
      </c>
      <c r="C26" s="89"/>
      <c r="D26" s="90"/>
      <c r="E26" s="52">
        <v>3895016</v>
      </c>
      <c r="F26" s="52"/>
      <c r="G26" s="152">
        <v>-4633048</v>
      </c>
      <c r="H26" s="91"/>
      <c r="J26" s="82"/>
      <c r="K26" s="82"/>
      <c r="L26" s="82"/>
    </row>
    <row r="27" spans="1:12" ht="24" customHeight="1">
      <c r="A27" s="28" t="s">
        <v>50</v>
      </c>
      <c r="C27" s="89"/>
      <c r="D27" s="90"/>
      <c r="E27" s="52">
        <v>-18026507</v>
      </c>
      <c r="F27" s="52"/>
      <c r="G27" s="152">
        <v>-6937887</v>
      </c>
      <c r="H27" s="91"/>
      <c r="J27" s="82"/>
      <c r="K27" s="82"/>
      <c r="L27" s="82"/>
    </row>
    <row r="28" spans="1:12" ht="24" customHeight="1">
      <c r="A28" s="28" t="s">
        <v>70</v>
      </c>
      <c r="C28" s="89"/>
      <c r="D28" s="90"/>
      <c r="E28" s="52">
        <v>2597</v>
      </c>
      <c r="F28" s="52"/>
      <c r="G28" s="152">
        <v>-1331</v>
      </c>
      <c r="H28" s="91"/>
      <c r="I28" s="104"/>
      <c r="J28" s="82"/>
      <c r="K28" s="82"/>
      <c r="L28" s="82"/>
    </row>
    <row r="29" spans="1:12" ht="24" customHeight="1">
      <c r="A29" s="28" t="s">
        <v>13</v>
      </c>
      <c r="C29" s="89"/>
      <c r="D29" s="90"/>
      <c r="E29" s="52">
        <v>-101046</v>
      </c>
      <c r="F29" s="52"/>
      <c r="G29" s="152">
        <v>-95559</v>
      </c>
      <c r="H29" s="91"/>
      <c r="J29" s="82"/>
      <c r="K29" s="82"/>
      <c r="L29" s="82"/>
    </row>
    <row r="30" spans="1:12" ht="24" customHeight="1">
      <c r="A30" s="28" t="s">
        <v>35</v>
      </c>
      <c r="C30" s="89"/>
      <c r="D30" s="107"/>
      <c r="E30" s="108"/>
      <c r="F30" s="32"/>
      <c r="G30" s="153"/>
      <c r="J30" s="82"/>
      <c r="K30" s="82"/>
      <c r="L30" s="82"/>
    </row>
    <row r="31" spans="1:12" ht="24" customHeight="1">
      <c r="A31" s="28" t="s">
        <v>21</v>
      </c>
      <c r="C31" s="89"/>
      <c r="D31" s="107"/>
      <c r="E31" s="108">
        <v>6210794</v>
      </c>
      <c r="F31" s="32"/>
      <c r="G31" s="153">
        <v>17179662</v>
      </c>
      <c r="H31" s="91"/>
      <c r="J31" s="82"/>
      <c r="K31" s="82"/>
      <c r="L31" s="82"/>
    </row>
    <row r="32" spans="1:12" ht="24" customHeight="1">
      <c r="A32" s="28" t="s">
        <v>12</v>
      </c>
      <c r="C32" s="89"/>
      <c r="D32" s="107"/>
      <c r="E32" s="32">
        <v>9781188</v>
      </c>
      <c r="F32" s="108"/>
      <c r="G32" s="155">
        <v>506566</v>
      </c>
      <c r="H32" s="91"/>
      <c r="J32" s="82"/>
      <c r="K32" s="82"/>
      <c r="L32" s="82"/>
    </row>
    <row r="33" spans="1:12" ht="24" customHeight="1">
      <c r="A33" s="28" t="s">
        <v>14</v>
      </c>
      <c r="C33" s="89"/>
      <c r="D33" s="89"/>
      <c r="E33" s="108">
        <v>551064</v>
      </c>
      <c r="F33" s="52"/>
      <c r="G33" s="153">
        <v>-456308</v>
      </c>
      <c r="H33" s="91"/>
      <c r="J33" s="82"/>
      <c r="K33" s="82"/>
      <c r="L33" s="82"/>
    </row>
    <row r="34" spans="1:12" ht="24" customHeight="1">
      <c r="A34" s="28" t="s">
        <v>77</v>
      </c>
      <c r="C34" s="89"/>
      <c r="D34" s="107"/>
      <c r="E34" s="52">
        <v>208</v>
      </c>
      <c r="F34" s="32"/>
      <c r="G34" s="152">
        <v>-1111</v>
      </c>
      <c r="H34" s="91"/>
      <c r="J34" s="82"/>
      <c r="K34" s="82"/>
      <c r="L34" s="82"/>
    </row>
    <row r="35" spans="1:12" ht="24" customHeight="1">
      <c r="A35" s="28" t="s">
        <v>78</v>
      </c>
      <c r="C35" s="89"/>
      <c r="D35" s="107"/>
      <c r="E35" s="32">
        <v>1594</v>
      </c>
      <c r="F35" s="52"/>
      <c r="G35" s="155">
        <v>63934</v>
      </c>
      <c r="H35" s="91"/>
      <c r="J35" s="82"/>
      <c r="K35" s="82"/>
      <c r="L35" s="82"/>
    </row>
    <row r="36" spans="1:12" ht="24" customHeight="1">
      <c r="A36" s="28" t="s">
        <v>82</v>
      </c>
      <c r="C36" s="89"/>
      <c r="D36" s="107"/>
      <c r="E36" s="52">
        <v>-13407</v>
      </c>
      <c r="F36" s="52"/>
      <c r="G36" s="156">
        <v>-773</v>
      </c>
      <c r="H36" s="91"/>
      <c r="J36" s="82"/>
      <c r="K36" s="82"/>
      <c r="L36" s="82"/>
    </row>
    <row r="37" spans="1:12" ht="24" customHeight="1">
      <c r="A37" s="28" t="s">
        <v>149</v>
      </c>
      <c r="C37" s="89"/>
      <c r="D37" s="107"/>
      <c r="E37" s="52">
        <v>25386</v>
      </c>
      <c r="F37" s="52"/>
      <c r="G37" s="156">
        <v>22030</v>
      </c>
      <c r="H37" s="91"/>
      <c r="J37" s="82"/>
      <c r="K37" s="82"/>
      <c r="L37" s="82"/>
    </row>
    <row r="38" spans="1:12" ht="24" customHeight="1">
      <c r="A38" s="1" t="s">
        <v>15</v>
      </c>
      <c r="C38" s="89"/>
      <c r="D38" s="107"/>
      <c r="E38" s="32">
        <v>5268</v>
      </c>
      <c r="F38" s="108"/>
      <c r="G38" s="155">
        <v>-26116</v>
      </c>
      <c r="H38" s="91"/>
      <c r="J38" s="82"/>
      <c r="K38" s="82"/>
      <c r="L38" s="82"/>
    </row>
    <row r="39" spans="1:12" ht="24" customHeight="1">
      <c r="A39" s="15" t="s">
        <v>182</v>
      </c>
      <c r="C39" s="89"/>
      <c r="D39" s="107"/>
      <c r="E39" s="110">
        <f>SUM(E24:E38)</f>
        <v>3148215</v>
      </c>
      <c r="F39" s="32"/>
      <c r="G39" s="110">
        <f>SUM(G24:G38)</f>
        <v>5863748</v>
      </c>
      <c r="J39" s="82"/>
      <c r="K39" s="82"/>
      <c r="L39" s="82"/>
    </row>
    <row r="40" spans="1:12" ht="12" customHeight="1">
      <c r="A40" s="1"/>
      <c r="C40" s="89"/>
      <c r="D40" s="111"/>
      <c r="E40" s="22"/>
      <c r="G40" s="52"/>
      <c r="J40" s="82"/>
      <c r="L40" s="82"/>
    </row>
    <row r="41" spans="1:12" ht="24" customHeight="1">
      <c r="A41" s="1" t="s">
        <v>4</v>
      </c>
      <c r="C41" s="89"/>
      <c r="D41" s="111"/>
      <c r="E41" s="112"/>
      <c r="F41" s="141"/>
      <c r="G41" s="112"/>
      <c r="J41" s="82"/>
      <c r="K41" s="82"/>
      <c r="L41" s="82"/>
    </row>
    <row r="42" spans="1:12" s="80" customFormat="1" ht="24" customHeight="1">
      <c r="A42" s="2" t="s">
        <v>87</v>
      </c>
      <c r="B42" s="2"/>
      <c r="C42" s="2"/>
      <c r="D42" s="2"/>
      <c r="E42" s="2"/>
      <c r="F42" s="2"/>
      <c r="G42" s="107"/>
      <c r="H42" s="92"/>
      <c r="I42" s="92"/>
      <c r="J42" s="82"/>
      <c r="K42" s="82"/>
      <c r="L42" s="82"/>
    </row>
    <row r="43" spans="1:12" ht="24" customHeight="1">
      <c r="A43" s="100" t="s">
        <v>89</v>
      </c>
      <c r="B43" s="100"/>
      <c r="C43" s="100"/>
      <c r="D43" s="113"/>
      <c r="E43" s="114"/>
      <c r="F43" s="115"/>
      <c r="G43" s="114"/>
      <c r="J43" s="82"/>
      <c r="K43" s="82"/>
      <c r="L43" s="82"/>
    </row>
    <row r="44" spans="1:12" ht="24" customHeight="1">
      <c r="A44" s="8" t="s">
        <v>166</v>
      </c>
      <c r="B44" s="93"/>
      <c r="C44" s="93"/>
      <c r="D44" s="93"/>
      <c r="E44" s="93"/>
      <c r="F44" s="93"/>
      <c r="G44" s="93"/>
      <c r="H44" s="93"/>
      <c r="I44" s="93"/>
      <c r="J44" s="82"/>
      <c r="K44" s="82"/>
      <c r="L44" s="82"/>
    </row>
    <row r="45" spans="1:12" ht="24" customHeight="1">
      <c r="D45" s="104"/>
      <c r="E45" s="22"/>
      <c r="G45" s="5" t="s">
        <v>38</v>
      </c>
      <c r="J45" s="82"/>
      <c r="K45" s="82"/>
      <c r="L45" s="82"/>
    </row>
    <row r="46" spans="1:12" ht="24" customHeight="1">
      <c r="C46" s="137" t="s">
        <v>0</v>
      </c>
      <c r="D46" s="105"/>
      <c r="E46" s="59" t="s">
        <v>167</v>
      </c>
      <c r="F46" s="106"/>
      <c r="G46" s="59" t="s">
        <v>146</v>
      </c>
      <c r="J46" s="82"/>
      <c r="K46" s="82"/>
      <c r="L46" s="82"/>
    </row>
    <row r="47" spans="1:12" ht="24" customHeight="1">
      <c r="A47" s="15" t="s">
        <v>10</v>
      </c>
      <c r="C47" s="78"/>
      <c r="D47" s="107"/>
      <c r="E47" s="108"/>
      <c r="F47" s="32"/>
      <c r="G47" s="108"/>
      <c r="J47" s="82"/>
      <c r="K47" s="82"/>
      <c r="L47" s="82"/>
    </row>
    <row r="48" spans="1:12" ht="24" customHeight="1">
      <c r="A48" s="1" t="s">
        <v>142</v>
      </c>
      <c r="C48" s="78"/>
      <c r="D48" s="107"/>
      <c r="E48" s="89"/>
      <c r="F48" s="89"/>
      <c r="G48" s="78"/>
      <c r="H48" s="108"/>
      <c r="J48" s="82"/>
      <c r="K48" s="82"/>
      <c r="L48" s="82"/>
    </row>
    <row r="49" spans="1:12" ht="24" customHeight="1">
      <c r="A49" s="1" t="s">
        <v>125</v>
      </c>
      <c r="C49" s="78"/>
      <c r="D49" s="107"/>
      <c r="E49" s="52">
        <v>3450160</v>
      </c>
      <c r="F49" s="52"/>
      <c r="G49" s="152">
        <v>5931761</v>
      </c>
      <c r="H49" s="108"/>
      <c r="J49" s="82"/>
      <c r="K49" s="82"/>
      <c r="L49" s="82"/>
    </row>
    <row r="50" spans="1:12" ht="24" customHeight="1">
      <c r="A50" s="1" t="s">
        <v>154</v>
      </c>
      <c r="C50" s="78"/>
      <c r="D50" s="107"/>
      <c r="E50" s="89"/>
      <c r="F50" s="89"/>
      <c r="G50" s="78"/>
      <c r="H50" s="108"/>
      <c r="J50" s="82"/>
      <c r="K50" s="82"/>
      <c r="L50" s="82"/>
    </row>
    <row r="51" spans="1:12" ht="24" customHeight="1">
      <c r="A51" s="1" t="s">
        <v>155</v>
      </c>
      <c r="C51" s="78"/>
      <c r="D51" s="107"/>
      <c r="E51" s="52">
        <v>132556</v>
      </c>
      <c r="F51" s="52"/>
      <c r="G51" s="152">
        <v>90024</v>
      </c>
      <c r="H51" s="108"/>
      <c r="J51" s="82"/>
      <c r="K51" s="82"/>
      <c r="L51" s="82"/>
    </row>
    <row r="52" spans="1:12" ht="24" customHeight="1">
      <c r="A52" s="1" t="s">
        <v>22</v>
      </c>
      <c r="C52" s="78"/>
      <c r="D52" s="107"/>
      <c r="E52" s="52">
        <v>455518</v>
      </c>
      <c r="F52" s="52"/>
      <c r="G52" s="152">
        <v>546997</v>
      </c>
      <c r="H52" s="108"/>
      <c r="J52" s="82"/>
      <c r="K52" s="82"/>
      <c r="L52" s="82"/>
    </row>
    <row r="53" spans="1:12" ht="24" customHeight="1">
      <c r="A53" s="1" t="s">
        <v>72</v>
      </c>
      <c r="C53" s="78"/>
      <c r="D53" s="107"/>
      <c r="E53" s="52">
        <v>213153</v>
      </c>
      <c r="F53" s="52"/>
      <c r="G53" s="152">
        <v>225086</v>
      </c>
      <c r="H53" s="108"/>
      <c r="J53" s="82"/>
      <c r="K53" s="82"/>
      <c r="L53" s="82"/>
    </row>
    <row r="54" spans="1:12" ht="24" customHeight="1">
      <c r="A54" s="1" t="s">
        <v>143</v>
      </c>
      <c r="C54" s="78"/>
      <c r="D54" s="107"/>
      <c r="E54" s="108">
        <v>-7299524</v>
      </c>
      <c r="F54" s="108"/>
      <c r="G54" s="153">
        <v>-8898040</v>
      </c>
      <c r="H54" s="108"/>
      <c r="J54" s="82"/>
      <c r="K54" s="82"/>
      <c r="L54" s="82"/>
    </row>
    <row r="55" spans="1:12" ht="24" customHeight="1">
      <c r="A55" s="1" t="s">
        <v>145</v>
      </c>
      <c r="C55" s="78"/>
      <c r="D55" s="107"/>
      <c r="E55" s="108"/>
      <c r="F55" s="108"/>
      <c r="G55" s="153"/>
      <c r="H55" s="108"/>
      <c r="J55" s="82"/>
      <c r="K55" s="82"/>
      <c r="L55" s="82"/>
    </row>
    <row r="56" spans="1:12" ht="24" customHeight="1">
      <c r="A56" s="1" t="s">
        <v>125</v>
      </c>
      <c r="C56" s="78"/>
      <c r="D56" s="107"/>
      <c r="E56" s="108">
        <v>0</v>
      </c>
      <c r="F56" s="108"/>
      <c r="G56" s="153">
        <v>-342185</v>
      </c>
      <c r="H56" s="108"/>
      <c r="J56" s="82"/>
      <c r="K56" s="82"/>
      <c r="L56" s="82"/>
    </row>
    <row r="57" spans="1:12" ht="24" customHeight="1">
      <c r="A57" s="89" t="s">
        <v>83</v>
      </c>
      <c r="C57" s="78"/>
      <c r="D57" s="107"/>
      <c r="E57" s="108">
        <v>1209</v>
      </c>
      <c r="F57" s="108"/>
      <c r="G57" s="157">
        <v>1447</v>
      </c>
      <c r="H57" s="108"/>
      <c r="J57" s="82"/>
      <c r="K57" s="82"/>
      <c r="L57" s="82"/>
    </row>
    <row r="58" spans="1:12" ht="24" customHeight="1">
      <c r="A58" s="1" t="s">
        <v>71</v>
      </c>
      <c r="C58" s="138"/>
      <c r="D58" s="107"/>
      <c r="E58" s="52">
        <v>-68339</v>
      </c>
      <c r="F58" s="52"/>
      <c r="G58" s="156">
        <v>-42370</v>
      </c>
      <c r="H58" s="91"/>
      <c r="J58" s="82"/>
      <c r="K58" s="82"/>
      <c r="L58" s="82"/>
    </row>
    <row r="59" spans="1:12" ht="24" customHeight="1">
      <c r="A59" s="1" t="s">
        <v>66</v>
      </c>
      <c r="B59" s="1"/>
      <c r="C59" s="138"/>
      <c r="D59" s="107"/>
      <c r="E59" s="52">
        <v>-36610</v>
      </c>
      <c r="F59" s="52"/>
      <c r="G59" s="156">
        <v>-28690</v>
      </c>
      <c r="H59" s="91"/>
      <c r="J59" s="82"/>
      <c r="K59" s="82"/>
      <c r="L59" s="82"/>
    </row>
    <row r="60" spans="1:12" ht="24" customHeight="1">
      <c r="A60" s="15" t="s">
        <v>183</v>
      </c>
      <c r="B60" s="1"/>
      <c r="C60" s="138"/>
      <c r="D60" s="107"/>
      <c r="E60" s="116">
        <f>SUM(E48:E59)</f>
        <v>-3151877</v>
      </c>
      <c r="F60" s="32"/>
      <c r="G60" s="116">
        <f>SUM(G48:G59)</f>
        <v>-2515970</v>
      </c>
      <c r="J60" s="82"/>
      <c r="K60" s="82"/>
      <c r="L60" s="82"/>
    </row>
    <row r="61" spans="1:12" ht="24" customHeight="1">
      <c r="A61" s="15" t="s">
        <v>84</v>
      </c>
      <c r="B61" s="1"/>
      <c r="C61" s="138"/>
      <c r="D61" s="107"/>
      <c r="E61" s="52"/>
      <c r="F61" s="32"/>
      <c r="G61" s="52"/>
      <c r="K61" s="82"/>
      <c r="L61" s="82"/>
    </row>
    <row r="62" spans="1:12" ht="24" customHeight="1">
      <c r="A62" s="28" t="s">
        <v>150</v>
      </c>
      <c r="B62" s="1"/>
      <c r="C62" s="138"/>
      <c r="D62" s="107"/>
      <c r="E62" s="52">
        <v>-112247</v>
      </c>
      <c r="F62" s="32"/>
      <c r="G62" s="156">
        <v>-129238</v>
      </c>
      <c r="K62" s="82"/>
      <c r="L62" s="82"/>
    </row>
    <row r="63" spans="1:12" ht="24" customHeight="1">
      <c r="A63" s="28" t="s">
        <v>141</v>
      </c>
      <c r="B63" s="1"/>
      <c r="C63" s="138"/>
      <c r="D63" s="107"/>
      <c r="E63" s="52">
        <v>0</v>
      </c>
      <c r="F63" s="32"/>
      <c r="G63" s="152">
        <v>2400000</v>
      </c>
      <c r="K63" s="82"/>
      <c r="L63" s="82"/>
    </row>
    <row r="64" spans="1:12" ht="24" customHeight="1">
      <c r="A64" s="28" t="s">
        <v>151</v>
      </c>
      <c r="B64" s="1"/>
      <c r="C64" s="138"/>
      <c r="D64" s="107"/>
      <c r="E64" s="52">
        <v>-1482</v>
      </c>
      <c r="F64" s="32"/>
      <c r="G64" s="152">
        <v>-5002192</v>
      </c>
      <c r="K64" s="82"/>
      <c r="L64" s="82"/>
    </row>
    <row r="65" spans="1:12" ht="24" customHeight="1">
      <c r="A65" s="1" t="s">
        <v>90</v>
      </c>
      <c r="B65" s="1"/>
      <c r="C65" s="139">
        <v>27</v>
      </c>
      <c r="D65" s="107"/>
      <c r="E65" s="52">
        <v>0</v>
      </c>
      <c r="F65" s="32"/>
      <c r="G65" s="152">
        <v>-700000</v>
      </c>
      <c r="K65" s="82"/>
      <c r="L65" s="82"/>
    </row>
    <row r="66" spans="1:12" ht="24" customHeight="1">
      <c r="A66" s="15" t="s">
        <v>132</v>
      </c>
      <c r="B66" s="1"/>
      <c r="C66" s="1"/>
      <c r="D66" s="107"/>
      <c r="E66" s="116">
        <f>SUM(E62:E65)</f>
        <v>-113729</v>
      </c>
      <c r="F66" s="32"/>
      <c r="G66" s="116">
        <f>SUM(G62:G65)</f>
        <v>-3431430</v>
      </c>
      <c r="K66" s="82"/>
      <c r="L66" s="82"/>
    </row>
    <row r="67" spans="1:12" ht="24" customHeight="1">
      <c r="A67" s="117" t="s">
        <v>81</v>
      </c>
      <c r="C67" s="89"/>
      <c r="D67" s="107"/>
      <c r="E67" s="108">
        <f>SUM(E39,E60,E66)</f>
        <v>-117391</v>
      </c>
      <c r="F67" s="32"/>
      <c r="G67" s="108">
        <f>SUM(G39,G60,G66)</f>
        <v>-83652</v>
      </c>
      <c r="J67" s="82"/>
      <c r="K67" s="82"/>
      <c r="L67" s="82"/>
    </row>
    <row r="68" spans="1:12" ht="24" customHeight="1">
      <c r="A68" s="15" t="s">
        <v>53</v>
      </c>
      <c r="C68" s="89"/>
      <c r="D68" s="107"/>
      <c r="E68" s="109">
        <v>717749</v>
      </c>
      <c r="F68" s="32"/>
      <c r="G68" s="158">
        <v>801380</v>
      </c>
      <c r="J68" s="82"/>
      <c r="K68" s="82"/>
      <c r="L68" s="82"/>
    </row>
    <row r="69" spans="1:12" ht="24" customHeight="1" thickBot="1">
      <c r="A69" s="136" t="s">
        <v>175</v>
      </c>
      <c r="C69" s="89"/>
      <c r="D69" s="107"/>
      <c r="E69" s="118">
        <f>SUM(E67:E68)</f>
        <v>600358</v>
      </c>
      <c r="F69" s="32"/>
      <c r="G69" s="118">
        <f>SUM(G67:G68)</f>
        <v>717728</v>
      </c>
      <c r="J69" s="82"/>
      <c r="K69" s="82"/>
      <c r="L69" s="82"/>
    </row>
    <row r="70" spans="1:12" ht="24" customHeight="1" thickTop="1">
      <c r="A70" s="1"/>
      <c r="C70" s="89"/>
      <c r="D70" s="107"/>
      <c r="E70" s="119">
        <f>E69-BS!E7</f>
        <v>0</v>
      </c>
      <c r="F70" s="120"/>
      <c r="G70" s="119">
        <f>G69-717728</f>
        <v>0</v>
      </c>
      <c r="J70" s="82"/>
      <c r="K70" s="82"/>
      <c r="L70" s="82"/>
    </row>
    <row r="71" spans="1:12" ht="24" customHeight="1">
      <c r="A71" s="15" t="s">
        <v>11</v>
      </c>
      <c r="C71" s="89"/>
      <c r="D71" s="107"/>
      <c r="E71" s="32"/>
      <c r="F71" s="32"/>
      <c r="G71" s="89"/>
      <c r="J71" s="82"/>
      <c r="K71" s="82"/>
      <c r="L71" s="82"/>
    </row>
    <row r="72" spans="1:12" ht="24" customHeight="1">
      <c r="A72" s="28" t="s">
        <v>85</v>
      </c>
      <c r="C72" s="89"/>
      <c r="D72" s="107"/>
      <c r="E72" s="32"/>
      <c r="F72" s="32"/>
      <c r="G72" s="32"/>
      <c r="J72" s="82"/>
      <c r="K72" s="82"/>
      <c r="L72" s="82"/>
    </row>
    <row r="73" spans="1:12" ht="24" customHeight="1">
      <c r="A73" s="121" t="s">
        <v>136</v>
      </c>
      <c r="C73" s="89"/>
      <c r="D73" s="107"/>
      <c r="E73" s="32">
        <v>71144</v>
      </c>
      <c r="F73" s="32"/>
      <c r="G73" s="82">
        <v>39130</v>
      </c>
      <c r="J73" s="82"/>
      <c r="K73" s="82"/>
      <c r="L73" s="82"/>
    </row>
    <row r="74" spans="1:12" ht="24" customHeight="1">
      <c r="A74" s="121" t="s">
        <v>23</v>
      </c>
      <c r="C74" s="89"/>
      <c r="D74" s="107"/>
      <c r="E74" s="18">
        <v>18072</v>
      </c>
      <c r="F74" s="32"/>
      <c r="G74" s="159">
        <v>10545</v>
      </c>
      <c r="J74" s="82"/>
      <c r="K74" s="82"/>
      <c r="L74" s="82"/>
    </row>
    <row r="75" spans="1:12" ht="24" customHeight="1">
      <c r="A75" s="121" t="s">
        <v>189</v>
      </c>
      <c r="C75" s="89"/>
      <c r="D75" s="122"/>
      <c r="E75" s="112">
        <v>346091</v>
      </c>
      <c r="F75" s="89"/>
      <c r="G75" s="52">
        <v>0</v>
      </c>
      <c r="K75" s="82"/>
      <c r="L75" s="82"/>
    </row>
    <row r="76" spans="1:12" ht="24" customHeight="1">
      <c r="A76" s="28"/>
      <c r="C76" s="89"/>
      <c r="D76" s="122"/>
      <c r="E76" s="112"/>
      <c r="F76" s="89"/>
      <c r="G76" s="52"/>
      <c r="K76" s="82"/>
      <c r="L76" s="82"/>
    </row>
    <row r="77" spans="1:12" ht="24" customHeight="1">
      <c r="A77" s="1" t="s">
        <v>4</v>
      </c>
      <c r="C77" s="89"/>
      <c r="D77" s="104"/>
      <c r="E77" s="22"/>
      <c r="F77" s="89"/>
      <c r="G77" s="22"/>
      <c r="K77" s="82"/>
      <c r="L77" s="82"/>
    </row>
    <row r="78" spans="1:12" ht="24" customHeight="1">
      <c r="E78" s="25"/>
      <c r="F78" s="25"/>
      <c r="K78" s="82"/>
    </row>
    <row r="79" spans="1:12" ht="24" customHeight="1">
      <c r="E79" s="25"/>
      <c r="F79" s="25"/>
      <c r="K79" s="82"/>
    </row>
    <row r="80" spans="1:12" ht="24" customHeight="1">
      <c r="E80" s="25"/>
      <c r="F80" s="25"/>
      <c r="K80" s="82"/>
    </row>
    <row r="81" spans="1:12" ht="24" customHeight="1">
      <c r="E81" s="25"/>
      <c r="F81" s="25"/>
      <c r="K81" s="82"/>
    </row>
    <row r="82" spans="1:12" ht="24" customHeight="1">
      <c r="E82" s="25"/>
      <c r="F82" s="25"/>
      <c r="K82" s="82"/>
    </row>
    <row r="83" spans="1:12" ht="24" customHeight="1">
      <c r="E83" s="25"/>
      <c r="F83" s="25"/>
      <c r="K83" s="82"/>
    </row>
    <row r="84" spans="1:12" ht="24" customHeight="1">
      <c r="E84" s="25"/>
      <c r="F84" s="25"/>
      <c r="K84" s="82"/>
    </row>
    <row r="85" spans="1:12" ht="24" customHeight="1">
      <c r="E85" s="25"/>
      <c r="F85" s="25"/>
      <c r="K85" s="82"/>
    </row>
    <row r="86" spans="1:12" ht="24" customHeight="1">
      <c r="E86" s="25"/>
      <c r="F86" s="25"/>
    </row>
    <row r="87" spans="1:12" ht="24" customHeight="1">
      <c r="E87" s="25"/>
      <c r="F87" s="25"/>
    </row>
    <row r="88" spans="1:12" ht="24" customHeight="1">
      <c r="E88" s="25"/>
      <c r="F88" s="25"/>
    </row>
    <row r="89" spans="1:12" ht="24" customHeight="1">
      <c r="E89" s="25"/>
      <c r="F89" s="25"/>
    </row>
    <row r="90" spans="1:12" s="79" customFormat="1" ht="24" customHeight="1">
      <c r="A90" s="89"/>
      <c r="B90" s="89"/>
      <c r="C90" s="22"/>
      <c r="D90" s="22"/>
      <c r="E90" s="25"/>
      <c r="F90" s="25"/>
      <c r="G90" s="5"/>
      <c r="H90" s="89"/>
      <c r="I90" s="89"/>
      <c r="J90" s="78"/>
      <c r="K90" s="78"/>
      <c r="L90" s="78"/>
    </row>
    <row r="91" spans="1:12" s="79" customFormat="1" ht="24" customHeight="1">
      <c r="A91" s="89"/>
      <c r="B91" s="89"/>
      <c r="C91" s="22"/>
      <c r="D91" s="22"/>
      <c r="E91" s="25"/>
      <c r="F91" s="25"/>
      <c r="G91" s="5"/>
      <c r="H91" s="89"/>
      <c r="I91" s="89"/>
      <c r="J91" s="78"/>
      <c r="K91" s="78"/>
      <c r="L91" s="78"/>
    </row>
    <row r="92" spans="1:12" s="79" customFormat="1" ht="24" customHeight="1">
      <c r="A92" s="89"/>
      <c r="B92" s="89"/>
      <c r="C92" s="22"/>
      <c r="D92" s="22"/>
      <c r="E92" s="25"/>
      <c r="F92" s="25"/>
      <c r="G92" s="5"/>
      <c r="H92" s="89"/>
      <c r="I92" s="89"/>
      <c r="J92" s="78"/>
      <c r="K92" s="78"/>
      <c r="L92" s="78"/>
    </row>
    <row r="93" spans="1:12" s="79" customFormat="1" ht="24" customHeight="1">
      <c r="A93" s="89"/>
      <c r="B93" s="89"/>
      <c r="C93" s="22"/>
      <c r="D93" s="22"/>
      <c r="E93" s="25"/>
      <c r="F93" s="25"/>
      <c r="G93" s="5"/>
      <c r="H93" s="89"/>
      <c r="I93" s="89"/>
      <c r="J93" s="78"/>
      <c r="K93" s="78"/>
      <c r="L93" s="78"/>
    </row>
    <row r="94" spans="1:12" s="79" customFormat="1" ht="24" customHeight="1">
      <c r="A94" s="89"/>
      <c r="B94" s="89"/>
      <c r="C94" s="22"/>
      <c r="D94" s="22"/>
      <c r="E94" s="25"/>
      <c r="F94" s="25"/>
      <c r="G94" s="5"/>
      <c r="H94" s="89"/>
      <c r="I94" s="89"/>
      <c r="J94" s="78"/>
      <c r="K94" s="78"/>
      <c r="L94" s="78"/>
    </row>
    <row r="95" spans="1:12" s="79" customFormat="1" ht="24" customHeight="1">
      <c r="A95" s="89"/>
      <c r="B95" s="89"/>
      <c r="C95" s="22"/>
      <c r="D95" s="22"/>
      <c r="E95" s="25"/>
      <c r="F95" s="25"/>
      <c r="G95" s="5"/>
      <c r="H95" s="89"/>
      <c r="I95" s="89"/>
      <c r="J95" s="78"/>
      <c r="K95" s="78"/>
      <c r="L95" s="78"/>
    </row>
    <row r="96" spans="1:12" s="79" customFormat="1" ht="24" customHeight="1">
      <c r="A96" s="89"/>
      <c r="B96" s="89"/>
      <c r="C96" s="22"/>
      <c r="D96" s="22"/>
      <c r="E96" s="25"/>
      <c r="F96" s="25"/>
      <c r="G96" s="5"/>
      <c r="H96" s="89"/>
      <c r="I96" s="89"/>
      <c r="J96" s="78"/>
      <c r="K96" s="78"/>
      <c r="L96" s="78"/>
    </row>
    <row r="97" spans="1:12" s="79" customFormat="1" ht="24" customHeight="1">
      <c r="A97" s="89"/>
      <c r="B97" s="89"/>
      <c r="C97" s="22"/>
      <c r="D97" s="22"/>
      <c r="E97" s="25"/>
      <c r="F97" s="25"/>
      <c r="G97" s="5"/>
      <c r="H97" s="89"/>
      <c r="I97" s="89"/>
      <c r="J97" s="78"/>
      <c r="K97" s="78"/>
      <c r="L97" s="78"/>
    </row>
    <row r="98" spans="1:12" s="79" customFormat="1" ht="24" customHeight="1">
      <c r="A98" s="89"/>
      <c r="B98" s="89"/>
      <c r="C98" s="22"/>
      <c r="D98" s="22"/>
      <c r="E98" s="25"/>
      <c r="F98" s="25"/>
      <c r="G98" s="5"/>
      <c r="H98" s="89"/>
      <c r="I98" s="89"/>
      <c r="J98" s="78"/>
      <c r="K98" s="78"/>
      <c r="L98" s="78"/>
    </row>
    <row r="99" spans="1:12" s="79" customFormat="1" ht="24" customHeight="1">
      <c r="A99" s="89"/>
      <c r="B99" s="89"/>
      <c r="C99" s="22"/>
      <c r="D99" s="22"/>
      <c r="E99" s="25"/>
      <c r="F99" s="25"/>
      <c r="G99" s="5"/>
      <c r="H99" s="89"/>
      <c r="I99" s="89"/>
      <c r="J99" s="78"/>
      <c r="K99" s="78"/>
      <c r="L99" s="78"/>
    </row>
    <row r="100" spans="1:12" s="79" customFormat="1" ht="24" customHeight="1">
      <c r="A100" s="89"/>
      <c r="B100" s="89"/>
      <c r="C100" s="22"/>
      <c r="D100" s="22"/>
      <c r="E100" s="25"/>
      <c r="F100" s="25"/>
      <c r="G100" s="5"/>
      <c r="H100" s="89"/>
      <c r="I100" s="89"/>
      <c r="J100" s="78"/>
      <c r="K100" s="78"/>
      <c r="L100" s="78"/>
    </row>
    <row r="101" spans="1:12" s="79" customFormat="1" ht="24" customHeight="1">
      <c r="A101" s="89"/>
      <c r="B101" s="89"/>
      <c r="C101" s="22"/>
      <c r="D101" s="22"/>
      <c r="E101" s="25"/>
      <c r="F101" s="25"/>
      <c r="G101" s="5"/>
      <c r="H101" s="89"/>
      <c r="I101" s="89"/>
      <c r="J101" s="78"/>
      <c r="K101" s="78"/>
      <c r="L101" s="78"/>
    </row>
    <row r="102" spans="1:12" s="79" customFormat="1" ht="24" customHeight="1">
      <c r="A102" s="89"/>
      <c r="B102" s="89"/>
      <c r="C102" s="22"/>
      <c r="D102" s="22"/>
      <c r="E102" s="25"/>
      <c r="F102" s="25"/>
      <c r="G102" s="5"/>
      <c r="H102" s="89"/>
      <c r="I102" s="89"/>
      <c r="J102" s="78"/>
      <c r="K102" s="78"/>
      <c r="L102" s="78"/>
    </row>
    <row r="103" spans="1:12" s="79" customFormat="1" ht="24" customHeight="1">
      <c r="A103" s="89"/>
      <c r="B103" s="89"/>
      <c r="C103" s="22"/>
      <c r="D103" s="22"/>
      <c r="E103" s="25"/>
      <c r="F103" s="25"/>
      <c r="G103" s="5"/>
      <c r="H103" s="89"/>
      <c r="I103" s="89"/>
      <c r="J103" s="78"/>
      <c r="K103" s="78"/>
      <c r="L103" s="78"/>
    </row>
    <row r="104" spans="1:12" s="79" customFormat="1" ht="24" customHeight="1">
      <c r="A104" s="89"/>
      <c r="B104" s="89"/>
      <c r="C104" s="22"/>
      <c r="D104" s="22"/>
      <c r="E104" s="25"/>
      <c r="F104" s="25"/>
      <c r="G104" s="5"/>
      <c r="H104" s="89"/>
      <c r="I104" s="89"/>
      <c r="J104" s="78"/>
      <c r="K104" s="78"/>
      <c r="L104" s="78"/>
    </row>
    <row r="105" spans="1:12" s="79" customFormat="1" ht="24" customHeight="1">
      <c r="A105" s="89"/>
      <c r="B105" s="89"/>
      <c r="C105" s="22"/>
      <c r="D105" s="22"/>
      <c r="E105" s="25"/>
      <c r="F105" s="25"/>
      <c r="G105" s="5"/>
      <c r="H105" s="89"/>
      <c r="I105" s="89"/>
      <c r="J105" s="78"/>
      <c r="K105" s="78"/>
      <c r="L105" s="78"/>
    </row>
    <row r="106" spans="1:12" s="79" customFormat="1" ht="24" customHeight="1">
      <c r="A106" s="89"/>
      <c r="B106" s="89"/>
      <c r="C106" s="22"/>
      <c r="D106" s="22"/>
      <c r="E106" s="25"/>
      <c r="F106" s="25"/>
      <c r="G106" s="5"/>
      <c r="H106" s="89"/>
      <c r="I106" s="89"/>
      <c r="J106" s="78"/>
      <c r="K106" s="78"/>
      <c r="L106" s="78"/>
    </row>
    <row r="107" spans="1:12" s="79" customFormat="1" ht="24" customHeight="1">
      <c r="A107" s="89"/>
      <c r="B107" s="89"/>
      <c r="C107" s="22"/>
      <c r="D107" s="22"/>
      <c r="E107" s="25"/>
      <c r="F107" s="25"/>
      <c r="G107" s="5"/>
      <c r="H107" s="89"/>
      <c r="I107" s="89"/>
      <c r="J107" s="78"/>
      <c r="K107" s="78"/>
      <c r="L107" s="78"/>
    </row>
    <row r="108" spans="1:12" s="79" customFormat="1" ht="24" customHeight="1">
      <c r="A108" s="89"/>
      <c r="B108" s="89"/>
      <c r="C108" s="22"/>
      <c r="D108" s="22"/>
      <c r="E108" s="25"/>
      <c r="F108" s="25"/>
      <c r="G108" s="5"/>
      <c r="H108" s="89"/>
      <c r="I108" s="89"/>
      <c r="J108" s="78"/>
      <c r="K108" s="78"/>
      <c r="L108" s="78"/>
    </row>
    <row r="109" spans="1:12" s="79" customFormat="1" ht="24" customHeight="1">
      <c r="A109" s="89"/>
      <c r="B109" s="89"/>
      <c r="C109" s="22"/>
      <c r="D109" s="22"/>
      <c r="E109" s="25"/>
      <c r="F109" s="25"/>
      <c r="G109" s="5"/>
      <c r="H109" s="89"/>
      <c r="I109" s="89"/>
      <c r="J109" s="78"/>
      <c r="K109" s="78"/>
      <c r="L109" s="78"/>
    </row>
    <row r="110" spans="1:12" s="79" customFormat="1" ht="24" customHeight="1">
      <c r="A110" s="89"/>
      <c r="B110" s="89"/>
      <c r="C110" s="22"/>
      <c r="D110" s="22"/>
      <c r="E110" s="25"/>
      <c r="F110" s="25"/>
      <c r="G110" s="5"/>
      <c r="H110" s="89"/>
      <c r="I110" s="89"/>
      <c r="J110" s="78"/>
      <c r="K110" s="78"/>
      <c r="L110" s="78"/>
    </row>
    <row r="111" spans="1:12" s="79" customFormat="1" ht="24" customHeight="1">
      <c r="A111" s="89"/>
      <c r="B111" s="89"/>
      <c r="C111" s="22"/>
      <c r="D111" s="22"/>
      <c r="E111" s="25"/>
      <c r="F111" s="25"/>
      <c r="G111" s="5"/>
      <c r="H111" s="89"/>
      <c r="I111" s="89"/>
      <c r="J111" s="78"/>
      <c r="K111" s="78"/>
      <c r="L111" s="78"/>
    </row>
    <row r="112" spans="1:12" s="79" customFormat="1" ht="24" customHeight="1">
      <c r="A112" s="89"/>
      <c r="B112" s="89"/>
      <c r="C112" s="22"/>
      <c r="D112" s="22"/>
      <c r="E112" s="25"/>
      <c r="F112" s="25"/>
      <c r="G112" s="5"/>
      <c r="H112" s="89"/>
      <c r="I112" s="89"/>
      <c r="J112" s="78"/>
      <c r="K112" s="78"/>
      <c r="L112" s="78"/>
    </row>
    <row r="113" spans="1:12" s="79" customFormat="1" ht="24" customHeight="1">
      <c r="A113" s="89"/>
      <c r="B113" s="89"/>
      <c r="C113" s="22"/>
      <c r="D113" s="22"/>
      <c r="E113" s="25"/>
      <c r="F113" s="25"/>
      <c r="G113" s="5"/>
      <c r="H113" s="89"/>
      <c r="I113" s="89"/>
      <c r="J113" s="78"/>
      <c r="K113" s="78"/>
      <c r="L113" s="78"/>
    </row>
    <row r="114" spans="1:12" s="79" customFormat="1" ht="24" customHeight="1">
      <c r="A114" s="89"/>
      <c r="B114" s="89"/>
      <c r="C114" s="22"/>
      <c r="D114" s="22"/>
      <c r="E114" s="25"/>
      <c r="F114" s="25"/>
      <c r="G114" s="5"/>
      <c r="H114" s="89"/>
      <c r="I114" s="89"/>
      <c r="J114" s="78"/>
      <c r="K114" s="78"/>
      <c r="L114" s="78"/>
    </row>
    <row r="115" spans="1:12" s="79" customFormat="1" ht="24" customHeight="1">
      <c r="A115" s="89"/>
      <c r="B115" s="89"/>
      <c r="C115" s="22"/>
      <c r="D115" s="22"/>
      <c r="E115" s="25"/>
      <c r="F115" s="25"/>
      <c r="G115" s="5"/>
      <c r="H115" s="89"/>
      <c r="I115" s="89"/>
      <c r="J115" s="78"/>
      <c r="K115" s="78"/>
      <c r="L115" s="78"/>
    </row>
    <row r="116" spans="1:12" s="79" customFormat="1" ht="24" customHeight="1">
      <c r="A116" s="89"/>
      <c r="B116" s="89"/>
      <c r="C116" s="22"/>
      <c r="D116" s="22"/>
      <c r="E116" s="25"/>
      <c r="F116" s="25"/>
      <c r="G116" s="5"/>
      <c r="H116" s="89"/>
      <c r="I116" s="89"/>
      <c r="J116" s="78"/>
      <c r="K116" s="78"/>
      <c r="L116" s="78"/>
    </row>
    <row r="117" spans="1:12" s="79" customFormat="1" ht="24" customHeight="1">
      <c r="A117" s="89"/>
      <c r="B117" s="89"/>
      <c r="C117" s="22"/>
      <c r="D117" s="22"/>
      <c r="E117" s="25"/>
      <c r="F117" s="25"/>
      <c r="G117" s="5"/>
      <c r="H117" s="89"/>
      <c r="I117" s="89"/>
      <c r="J117" s="78"/>
      <c r="K117" s="78"/>
      <c r="L117" s="78"/>
    </row>
    <row r="118" spans="1:12" s="79" customFormat="1" ht="24" customHeight="1">
      <c r="A118" s="89"/>
      <c r="B118" s="89"/>
      <c r="C118" s="22"/>
      <c r="D118" s="22"/>
      <c r="E118" s="25"/>
      <c r="F118" s="25"/>
      <c r="G118" s="5"/>
      <c r="H118" s="89"/>
      <c r="I118" s="89"/>
      <c r="J118" s="78"/>
      <c r="K118" s="78"/>
      <c r="L118" s="78"/>
    </row>
    <row r="119" spans="1:12" s="79" customFormat="1" ht="24" customHeight="1">
      <c r="A119" s="89"/>
      <c r="B119" s="89"/>
      <c r="C119" s="22"/>
      <c r="D119" s="22"/>
      <c r="E119" s="25"/>
      <c r="F119" s="25"/>
      <c r="G119" s="5"/>
      <c r="H119" s="89"/>
      <c r="I119" s="89"/>
      <c r="J119" s="78"/>
      <c r="K119" s="78"/>
      <c r="L119" s="78"/>
    </row>
    <row r="120" spans="1:12" s="79" customFormat="1" ht="24" customHeight="1">
      <c r="A120" s="89"/>
      <c r="B120" s="89"/>
      <c r="C120" s="22"/>
      <c r="D120" s="22"/>
      <c r="E120" s="25"/>
      <c r="F120" s="25"/>
      <c r="G120" s="5"/>
      <c r="H120" s="89"/>
      <c r="I120" s="89"/>
      <c r="J120" s="78"/>
      <c r="K120" s="78"/>
      <c r="L120" s="78"/>
    </row>
    <row r="121" spans="1:12" s="79" customFormat="1" ht="24" customHeight="1">
      <c r="A121" s="89"/>
      <c r="B121" s="89"/>
      <c r="C121" s="22"/>
      <c r="D121" s="22"/>
      <c r="E121" s="25"/>
      <c r="F121" s="25"/>
      <c r="G121" s="5"/>
      <c r="H121" s="89"/>
      <c r="I121" s="89"/>
      <c r="J121" s="78"/>
      <c r="K121" s="78"/>
      <c r="L121" s="78"/>
    </row>
    <row r="122" spans="1:12" s="79" customFormat="1" ht="24" customHeight="1">
      <c r="A122" s="89"/>
      <c r="B122" s="89"/>
      <c r="C122" s="22"/>
      <c r="D122" s="22"/>
      <c r="E122" s="25"/>
      <c r="F122" s="25"/>
      <c r="G122" s="5"/>
      <c r="H122" s="89"/>
      <c r="I122" s="89"/>
      <c r="J122" s="78"/>
      <c r="K122" s="78"/>
      <c r="L122" s="78"/>
    </row>
    <row r="123" spans="1:12" s="79" customFormat="1" ht="24" customHeight="1">
      <c r="A123" s="89"/>
      <c r="B123" s="89"/>
      <c r="C123" s="22"/>
      <c r="D123" s="22"/>
      <c r="E123" s="25"/>
      <c r="F123" s="25"/>
      <c r="G123" s="5"/>
      <c r="H123" s="89"/>
      <c r="I123" s="89"/>
      <c r="J123" s="78"/>
      <c r="K123" s="78"/>
      <c r="L123" s="78"/>
    </row>
    <row r="124" spans="1:12" s="79" customFormat="1" ht="24" customHeight="1">
      <c r="A124" s="89"/>
      <c r="B124" s="89"/>
      <c r="C124" s="22"/>
      <c r="D124" s="22"/>
      <c r="E124" s="25"/>
      <c r="F124" s="25"/>
      <c r="G124" s="5"/>
      <c r="H124" s="89"/>
      <c r="I124" s="89"/>
      <c r="J124" s="78"/>
      <c r="K124" s="78"/>
      <c r="L124" s="78"/>
    </row>
    <row r="125" spans="1:12" s="79" customFormat="1" ht="24" customHeight="1">
      <c r="A125" s="89"/>
      <c r="B125" s="89"/>
      <c r="C125" s="22"/>
      <c r="D125" s="22"/>
      <c r="E125" s="25"/>
      <c r="F125" s="25"/>
      <c r="G125" s="5"/>
      <c r="H125" s="89"/>
      <c r="I125" s="89"/>
      <c r="J125" s="78"/>
      <c r="K125" s="78"/>
      <c r="L125" s="78"/>
    </row>
    <row r="126" spans="1:12" s="79" customFormat="1" ht="24" customHeight="1">
      <c r="A126" s="89"/>
      <c r="B126" s="89"/>
      <c r="C126" s="22"/>
      <c r="D126" s="22"/>
      <c r="E126" s="25"/>
      <c r="F126" s="25"/>
      <c r="G126" s="5"/>
      <c r="H126" s="89"/>
      <c r="I126" s="89"/>
      <c r="J126" s="78"/>
      <c r="K126" s="78"/>
      <c r="L126" s="78"/>
    </row>
    <row r="127" spans="1:12" s="79" customFormat="1" ht="24" customHeight="1">
      <c r="A127" s="89"/>
      <c r="B127" s="89"/>
      <c r="C127" s="22"/>
      <c r="D127" s="22"/>
      <c r="E127" s="25"/>
      <c r="F127" s="25"/>
      <c r="G127" s="5"/>
      <c r="H127" s="89"/>
      <c r="I127" s="89"/>
      <c r="J127" s="78"/>
      <c r="K127" s="78"/>
      <c r="L127" s="78"/>
    </row>
    <row r="128" spans="1:12" s="79" customFormat="1" ht="24" customHeight="1">
      <c r="A128" s="89"/>
      <c r="B128" s="89"/>
      <c r="C128" s="22"/>
      <c r="D128" s="22"/>
      <c r="E128" s="25"/>
      <c r="F128" s="25"/>
      <c r="G128" s="5"/>
      <c r="H128" s="89"/>
      <c r="I128" s="89"/>
      <c r="J128" s="78"/>
      <c r="K128" s="78"/>
      <c r="L128" s="78"/>
    </row>
    <row r="129" spans="1:12" s="79" customFormat="1" ht="24" customHeight="1">
      <c r="A129" s="89"/>
      <c r="B129" s="89"/>
      <c r="C129" s="22"/>
      <c r="D129" s="22"/>
      <c r="E129" s="25"/>
      <c r="F129" s="25"/>
      <c r="G129" s="5"/>
      <c r="H129" s="89"/>
      <c r="I129" s="89"/>
      <c r="J129" s="78"/>
      <c r="K129" s="78"/>
      <c r="L129" s="78"/>
    </row>
    <row r="130" spans="1:12" s="79" customFormat="1" ht="24" customHeight="1">
      <c r="A130" s="89"/>
      <c r="B130" s="89"/>
      <c r="C130" s="22"/>
      <c r="D130" s="22"/>
      <c r="E130" s="25"/>
      <c r="F130" s="25"/>
      <c r="G130" s="5"/>
      <c r="H130" s="89"/>
      <c r="I130" s="89"/>
      <c r="J130" s="78"/>
      <c r="K130" s="78"/>
      <c r="L130" s="78"/>
    </row>
    <row r="131" spans="1:12" s="79" customFormat="1" ht="24" customHeight="1">
      <c r="A131" s="89"/>
      <c r="B131" s="89"/>
      <c r="C131" s="22"/>
      <c r="D131" s="22"/>
      <c r="E131" s="25"/>
      <c r="F131" s="25"/>
      <c r="G131" s="5"/>
      <c r="H131" s="89"/>
      <c r="I131" s="89"/>
      <c r="J131" s="78"/>
      <c r="K131" s="78"/>
      <c r="L131" s="78"/>
    </row>
    <row r="132" spans="1:12" s="79" customFormat="1" ht="24" customHeight="1">
      <c r="A132" s="89"/>
      <c r="B132" s="89"/>
      <c r="C132" s="22"/>
      <c r="D132" s="22"/>
      <c r="E132" s="25"/>
      <c r="F132" s="25"/>
      <c r="G132" s="5"/>
      <c r="H132" s="89"/>
      <c r="I132" s="89"/>
      <c r="J132" s="78"/>
      <c r="K132" s="78"/>
      <c r="L132" s="78"/>
    </row>
    <row r="133" spans="1:12" s="79" customFormat="1" ht="24" customHeight="1">
      <c r="A133" s="89"/>
      <c r="B133" s="89"/>
      <c r="C133" s="22"/>
      <c r="D133" s="22"/>
      <c r="E133" s="25"/>
      <c r="F133" s="25"/>
      <c r="G133" s="5"/>
      <c r="H133" s="89"/>
      <c r="I133" s="89"/>
      <c r="J133" s="78"/>
      <c r="K133" s="78"/>
      <c r="L133" s="78"/>
    </row>
    <row r="134" spans="1:12" s="79" customFormat="1" ht="24" customHeight="1">
      <c r="A134" s="89"/>
      <c r="B134" s="89"/>
      <c r="C134" s="22"/>
      <c r="D134" s="22"/>
      <c r="E134" s="25"/>
      <c r="F134" s="25"/>
      <c r="G134" s="5"/>
      <c r="H134" s="89"/>
      <c r="I134" s="89"/>
      <c r="J134" s="78"/>
      <c r="K134" s="78"/>
      <c r="L134" s="78"/>
    </row>
    <row r="135" spans="1:12" s="79" customFormat="1" ht="24" customHeight="1">
      <c r="A135" s="89"/>
      <c r="B135" s="89"/>
      <c r="C135" s="22"/>
      <c r="D135" s="22"/>
      <c r="E135" s="25"/>
      <c r="F135" s="25"/>
      <c r="G135" s="5"/>
      <c r="H135" s="89"/>
      <c r="I135" s="89"/>
      <c r="J135" s="78"/>
      <c r="K135" s="78"/>
      <c r="L135" s="78"/>
    </row>
    <row r="136" spans="1:12" s="79" customFormat="1" ht="24" customHeight="1">
      <c r="A136" s="89"/>
      <c r="B136" s="89"/>
      <c r="C136" s="22"/>
      <c r="D136" s="22"/>
      <c r="E136" s="25"/>
      <c r="F136" s="25"/>
      <c r="G136" s="5"/>
      <c r="H136" s="89"/>
      <c r="I136" s="89"/>
      <c r="J136" s="78"/>
      <c r="K136" s="78"/>
      <c r="L136" s="78"/>
    </row>
    <row r="137" spans="1:12" s="79" customFormat="1" ht="24" customHeight="1">
      <c r="A137" s="89"/>
      <c r="B137" s="89"/>
      <c r="C137" s="22"/>
      <c r="D137" s="22"/>
      <c r="E137" s="25"/>
      <c r="F137" s="25"/>
      <c r="G137" s="5"/>
      <c r="H137" s="89"/>
      <c r="I137" s="89"/>
      <c r="J137" s="78"/>
      <c r="K137" s="78"/>
      <c r="L137" s="78"/>
    </row>
    <row r="138" spans="1:12" s="79" customFormat="1" ht="24" customHeight="1">
      <c r="A138" s="89"/>
      <c r="B138" s="89"/>
      <c r="C138" s="22"/>
      <c r="D138" s="22"/>
      <c r="E138" s="25"/>
      <c r="F138" s="25"/>
      <c r="G138" s="5"/>
      <c r="H138" s="89"/>
      <c r="I138" s="89"/>
      <c r="J138" s="78"/>
      <c r="K138" s="78"/>
      <c r="L138" s="78"/>
    </row>
    <row r="139" spans="1:12" s="79" customFormat="1" ht="24" customHeight="1">
      <c r="A139" s="89"/>
      <c r="B139" s="89"/>
      <c r="C139" s="22"/>
      <c r="D139" s="22"/>
      <c r="E139" s="25"/>
      <c r="F139" s="25"/>
      <c r="G139" s="5"/>
      <c r="H139" s="89"/>
      <c r="I139" s="89"/>
      <c r="J139" s="78"/>
      <c r="K139" s="78"/>
      <c r="L139" s="78"/>
    </row>
    <row r="140" spans="1:12" s="79" customFormat="1" ht="24" customHeight="1">
      <c r="A140" s="89"/>
      <c r="B140" s="89"/>
      <c r="C140" s="22"/>
      <c r="D140" s="22"/>
      <c r="E140" s="25"/>
      <c r="F140" s="25"/>
      <c r="G140" s="5"/>
      <c r="H140" s="89"/>
      <c r="I140" s="89"/>
      <c r="J140" s="78"/>
      <c r="K140" s="78"/>
      <c r="L140" s="78"/>
    </row>
    <row r="141" spans="1:12" s="79" customFormat="1" ht="24" customHeight="1">
      <c r="A141" s="89"/>
      <c r="B141" s="89"/>
      <c r="C141" s="22"/>
      <c r="D141" s="22"/>
      <c r="E141" s="25"/>
      <c r="F141" s="25"/>
      <c r="G141" s="5"/>
      <c r="H141" s="89"/>
      <c r="I141" s="89"/>
      <c r="J141" s="78"/>
      <c r="K141" s="78"/>
      <c r="L141" s="78"/>
    </row>
    <row r="142" spans="1:12" s="79" customFormat="1" ht="24" customHeight="1">
      <c r="A142" s="89"/>
      <c r="B142" s="89"/>
      <c r="C142" s="22"/>
      <c r="D142" s="22"/>
      <c r="E142" s="25"/>
      <c r="F142" s="25"/>
      <c r="G142" s="5"/>
      <c r="H142" s="89"/>
      <c r="I142" s="89"/>
      <c r="J142" s="78"/>
      <c r="K142" s="78"/>
      <c r="L142" s="78"/>
    </row>
    <row r="143" spans="1:12" s="79" customFormat="1" ht="24" customHeight="1">
      <c r="A143" s="89"/>
      <c r="B143" s="89"/>
      <c r="C143" s="22"/>
      <c r="D143" s="22"/>
      <c r="E143" s="25"/>
      <c r="F143" s="25"/>
      <c r="G143" s="5"/>
      <c r="H143" s="89"/>
      <c r="I143" s="89"/>
      <c r="J143" s="78"/>
      <c r="K143" s="78"/>
      <c r="L143" s="78"/>
    </row>
    <row r="144" spans="1:12" s="79" customFormat="1" ht="24" customHeight="1">
      <c r="A144" s="89"/>
      <c r="B144" s="89"/>
      <c r="C144" s="22"/>
      <c r="D144" s="22"/>
      <c r="E144" s="25"/>
      <c r="F144" s="25"/>
      <c r="G144" s="5"/>
      <c r="H144" s="89"/>
      <c r="I144" s="89"/>
      <c r="J144" s="78"/>
      <c r="K144" s="78"/>
      <c r="L144" s="78"/>
    </row>
    <row r="145" spans="1:12" s="79" customFormat="1" ht="24" customHeight="1">
      <c r="A145" s="89"/>
      <c r="B145" s="89"/>
      <c r="C145" s="22"/>
      <c r="D145" s="22"/>
      <c r="E145" s="25"/>
      <c r="F145" s="25"/>
      <c r="G145" s="5"/>
      <c r="H145" s="89"/>
      <c r="I145" s="89"/>
      <c r="J145" s="78"/>
      <c r="K145" s="78"/>
      <c r="L145" s="78"/>
    </row>
    <row r="146" spans="1:12" s="79" customFormat="1" ht="24" customHeight="1">
      <c r="A146" s="89"/>
      <c r="B146" s="89"/>
      <c r="C146" s="22"/>
      <c r="D146" s="22"/>
      <c r="E146" s="25"/>
      <c r="F146" s="25"/>
      <c r="G146" s="5"/>
      <c r="H146" s="89"/>
      <c r="I146" s="89"/>
      <c r="J146" s="78"/>
      <c r="K146" s="78"/>
      <c r="L146" s="78"/>
    </row>
    <row r="147" spans="1:12" s="79" customFormat="1" ht="24" customHeight="1">
      <c r="A147" s="89"/>
      <c r="B147" s="89"/>
      <c r="C147" s="22"/>
      <c r="D147" s="22"/>
      <c r="E147" s="25"/>
      <c r="F147" s="25"/>
      <c r="G147" s="5"/>
      <c r="H147" s="89"/>
      <c r="I147" s="89"/>
      <c r="J147" s="78"/>
      <c r="K147" s="78"/>
      <c r="L147" s="78"/>
    </row>
    <row r="148" spans="1:12" s="79" customFormat="1" ht="24" customHeight="1">
      <c r="A148" s="89"/>
      <c r="B148" s="89"/>
      <c r="C148" s="22"/>
      <c r="D148" s="22"/>
      <c r="E148" s="25"/>
      <c r="F148" s="25"/>
      <c r="G148" s="5"/>
      <c r="H148" s="89"/>
      <c r="I148" s="89"/>
      <c r="J148" s="78"/>
      <c r="K148" s="78"/>
      <c r="L148" s="78"/>
    </row>
    <row r="149" spans="1:12" s="79" customFormat="1" ht="24" customHeight="1">
      <c r="A149" s="89"/>
      <c r="B149" s="89"/>
      <c r="C149" s="22"/>
      <c r="D149" s="22"/>
      <c r="E149" s="25"/>
      <c r="F149" s="25"/>
      <c r="G149" s="5"/>
      <c r="H149" s="89"/>
      <c r="I149" s="89"/>
      <c r="J149" s="78"/>
      <c r="K149" s="78"/>
      <c r="L149" s="78"/>
    </row>
    <row r="150" spans="1:12" s="79" customFormat="1" ht="24" customHeight="1">
      <c r="A150" s="89"/>
      <c r="B150" s="89"/>
      <c r="C150" s="22"/>
      <c r="D150" s="22"/>
      <c r="E150" s="25"/>
      <c r="F150" s="25"/>
      <c r="G150" s="5"/>
      <c r="H150" s="89"/>
      <c r="I150" s="89"/>
      <c r="J150" s="78"/>
      <c r="K150" s="78"/>
      <c r="L150" s="78"/>
    </row>
    <row r="151" spans="1:12" s="79" customFormat="1" ht="24" customHeight="1">
      <c r="A151" s="89"/>
      <c r="B151" s="89"/>
      <c r="C151" s="22"/>
      <c r="D151" s="22"/>
      <c r="E151" s="25"/>
      <c r="F151" s="25"/>
      <c r="G151" s="5"/>
      <c r="H151" s="89"/>
      <c r="I151" s="89"/>
      <c r="J151" s="78"/>
      <c r="K151" s="78"/>
      <c r="L151" s="78"/>
    </row>
    <row r="152" spans="1:12" s="79" customFormat="1" ht="24" customHeight="1">
      <c r="A152" s="89"/>
      <c r="B152" s="89"/>
      <c r="C152" s="22"/>
      <c r="D152" s="22"/>
      <c r="E152" s="25"/>
      <c r="F152" s="25"/>
      <c r="G152" s="5"/>
      <c r="H152" s="89"/>
      <c r="I152" s="89"/>
      <c r="J152" s="78"/>
      <c r="K152" s="78"/>
      <c r="L152" s="78"/>
    </row>
    <row r="153" spans="1:12" s="79" customFormat="1" ht="24" customHeight="1">
      <c r="A153" s="89"/>
      <c r="B153" s="89"/>
      <c r="C153" s="22"/>
      <c r="D153" s="22"/>
      <c r="E153" s="25"/>
      <c r="F153" s="25"/>
      <c r="G153" s="5"/>
      <c r="H153" s="89"/>
      <c r="I153" s="89"/>
      <c r="J153" s="78"/>
      <c r="K153" s="78"/>
      <c r="L153" s="78"/>
    </row>
    <row r="154" spans="1:12" s="79" customFormat="1" ht="24" customHeight="1">
      <c r="A154" s="89"/>
      <c r="B154" s="89"/>
      <c r="C154" s="22"/>
      <c r="D154" s="22"/>
      <c r="E154" s="25"/>
      <c r="F154" s="25"/>
      <c r="G154" s="5"/>
      <c r="H154" s="89"/>
      <c r="I154" s="89"/>
      <c r="J154" s="78"/>
      <c r="K154" s="78"/>
      <c r="L154" s="78"/>
    </row>
    <row r="155" spans="1:12" s="79" customFormat="1" ht="24" customHeight="1">
      <c r="A155" s="89"/>
      <c r="B155" s="89"/>
      <c r="C155" s="22"/>
      <c r="D155" s="22"/>
      <c r="E155" s="25"/>
      <c r="F155" s="25"/>
      <c r="G155" s="5"/>
      <c r="H155" s="89"/>
      <c r="I155" s="89"/>
      <c r="J155" s="78"/>
      <c r="K155" s="78"/>
      <c r="L155" s="78"/>
    </row>
    <row r="156" spans="1:12" s="79" customFormat="1" ht="24" customHeight="1">
      <c r="A156" s="89"/>
      <c r="B156" s="89"/>
      <c r="C156" s="22"/>
      <c r="D156" s="22"/>
      <c r="E156" s="25"/>
      <c r="F156" s="25"/>
      <c r="G156" s="5"/>
      <c r="H156" s="89"/>
      <c r="I156" s="89"/>
      <c r="J156" s="78"/>
      <c r="K156" s="78"/>
      <c r="L156" s="78"/>
    </row>
    <row r="157" spans="1:12" s="79" customFormat="1" ht="24" customHeight="1">
      <c r="A157" s="89"/>
      <c r="B157" s="89"/>
      <c r="C157" s="22"/>
      <c r="D157" s="22"/>
      <c r="E157" s="25"/>
      <c r="F157" s="25"/>
      <c r="G157" s="5"/>
      <c r="H157" s="89"/>
      <c r="I157" s="89"/>
      <c r="J157" s="78"/>
      <c r="K157" s="78"/>
      <c r="L157" s="78"/>
    </row>
    <row r="158" spans="1:12" s="79" customFormat="1" ht="24" customHeight="1">
      <c r="A158" s="89"/>
      <c r="B158" s="89"/>
      <c r="C158" s="22"/>
      <c r="D158" s="22"/>
      <c r="E158" s="25"/>
      <c r="F158" s="25"/>
      <c r="G158" s="5"/>
      <c r="H158" s="89"/>
      <c r="I158" s="89"/>
      <c r="J158" s="78"/>
      <c r="K158" s="78"/>
      <c r="L158" s="78"/>
    </row>
    <row r="159" spans="1:12" s="79" customFormat="1" ht="24" customHeight="1">
      <c r="A159" s="89"/>
      <c r="B159" s="89"/>
      <c r="C159" s="22"/>
      <c r="D159" s="22"/>
      <c r="E159" s="25"/>
      <c r="F159" s="25"/>
      <c r="G159" s="5"/>
      <c r="H159" s="89"/>
      <c r="I159" s="89"/>
      <c r="J159" s="78"/>
      <c r="K159" s="78"/>
      <c r="L159" s="78"/>
    </row>
    <row r="160" spans="1:12" s="79" customFormat="1" ht="24" customHeight="1">
      <c r="A160" s="89"/>
      <c r="B160" s="89"/>
      <c r="C160" s="22"/>
      <c r="D160" s="22"/>
      <c r="E160" s="25"/>
      <c r="F160" s="25"/>
      <c r="G160" s="5"/>
      <c r="H160" s="89"/>
      <c r="I160" s="89"/>
      <c r="J160" s="78"/>
      <c r="K160" s="78"/>
      <c r="L160" s="78"/>
    </row>
    <row r="161" spans="1:12" s="79" customFormat="1" ht="24" customHeight="1">
      <c r="A161" s="89"/>
      <c r="B161" s="89"/>
      <c r="C161" s="22"/>
      <c r="D161" s="22"/>
      <c r="E161" s="25"/>
      <c r="F161" s="25"/>
      <c r="G161" s="5"/>
      <c r="H161" s="89"/>
      <c r="I161" s="89"/>
      <c r="J161" s="78"/>
      <c r="K161" s="78"/>
      <c r="L161" s="78"/>
    </row>
    <row r="162" spans="1:12" s="79" customFormat="1" ht="24" customHeight="1">
      <c r="A162" s="89"/>
      <c r="B162" s="89"/>
      <c r="C162" s="22"/>
      <c r="D162" s="22"/>
      <c r="E162" s="25"/>
      <c r="F162" s="25"/>
      <c r="G162" s="5"/>
      <c r="H162" s="89"/>
      <c r="I162" s="89"/>
      <c r="J162" s="78"/>
      <c r="K162" s="78"/>
      <c r="L162" s="78"/>
    </row>
    <row r="163" spans="1:12" s="79" customFormat="1" ht="24" customHeight="1">
      <c r="A163" s="89"/>
      <c r="B163" s="89"/>
      <c r="C163" s="22"/>
      <c r="D163" s="22"/>
      <c r="E163" s="25"/>
      <c r="F163" s="25"/>
      <c r="G163" s="5"/>
      <c r="H163" s="89"/>
      <c r="I163" s="89"/>
      <c r="J163" s="78"/>
      <c r="K163" s="78"/>
      <c r="L163" s="78"/>
    </row>
    <row r="164" spans="1:12" s="79" customFormat="1" ht="24" customHeight="1">
      <c r="A164" s="89"/>
      <c r="B164" s="89"/>
      <c r="C164" s="22"/>
      <c r="D164" s="22"/>
      <c r="E164" s="25"/>
      <c r="F164" s="25"/>
      <c r="G164" s="5"/>
      <c r="H164" s="89"/>
      <c r="I164" s="89"/>
      <c r="J164" s="78"/>
      <c r="K164" s="78"/>
      <c r="L164" s="78"/>
    </row>
    <row r="165" spans="1:12" s="79" customFormat="1" ht="24" customHeight="1">
      <c r="A165" s="89"/>
      <c r="B165" s="89"/>
      <c r="C165" s="22"/>
      <c r="D165" s="22"/>
      <c r="E165" s="25"/>
      <c r="F165" s="25"/>
      <c r="G165" s="5"/>
      <c r="H165" s="89"/>
      <c r="I165" s="89"/>
      <c r="J165" s="78"/>
      <c r="K165" s="78"/>
      <c r="L165" s="78"/>
    </row>
    <row r="166" spans="1:12" s="79" customFormat="1" ht="24" customHeight="1">
      <c r="A166" s="89"/>
      <c r="B166" s="89"/>
      <c r="C166" s="22"/>
      <c r="D166" s="22"/>
      <c r="E166" s="25"/>
      <c r="F166" s="25"/>
      <c r="G166" s="5"/>
      <c r="H166" s="89"/>
      <c r="I166" s="89"/>
      <c r="J166" s="78"/>
      <c r="K166" s="78"/>
      <c r="L166" s="78"/>
    </row>
    <row r="167" spans="1:12" s="79" customFormat="1" ht="24" customHeight="1">
      <c r="A167" s="89"/>
      <c r="B167" s="89"/>
      <c r="C167" s="22"/>
      <c r="D167" s="22"/>
      <c r="E167" s="25"/>
      <c r="F167" s="25"/>
      <c r="G167" s="5"/>
      <c r="H167" s="89"/>
      <c r="I167" s="89"/>
      <c r="J167" s="78"/>
      <c r="K167" s="78"/>
      <c r="L167" s="78"/>
    </row>
    <row r="168" spans="1:12" s="79" customFormat="1" ht="24" customHeight="1">
      <c r="A168" s="89"/>
      <c r="B168" s="89"/>
      <c r="C168" s="22"/>
      <c r="D168" s="22"/>
      <c r="E168" s="25"/>
      <c r="F168" s="25"/>
      <c r="G168" s="5"/>
      <c r="H168" s="89"/>
      <c r="I168" s="89"/>
      <c r="J168" s="78"/>
      <c r="K168" s="78"/>
      <c r="L168" s="78"/>
    </row>
    <row r="169" spans="1:12" s="79" customFormat="1" ht="24" customHeight="1">
      <c r="A169" s="89"/>
      <c r="B169" s="89"/>
      <c r="C169" s="22"/>
      <c r="D169" s="22"/>
      <c r="E169" s="25"/>
      <c r="F169" s="25"/>
      <c r="G169" s="5"/>
      <c r="H169" s="89"/>
      <c r="I169" s="89"/>
      <c r="J169" s="78"/>
      <c r="K169" s="78"/>
      <c r="L169" s="78"/>
    </row>
    <row r="170" spans="1:12" s="79" customFormat="1" ht="24" customHeight="1">
      <c r="A170" s="89"/>
      <c r="B170" s="89"/>
      <c r="C170" s="22"/>
      <c r="D170" s="22"/>
      <c r="E170" s="25"/>
      <c r="F170" s="25"/>
      <c r="G170" s="5"/>
      <c r="H170" s="89"/>
      <c r="I170" s="89"/>
      <c r="J170" s="78"/>
      <c r="K170" s="78"/>
      <c r="L170" s="78"/>
    </row>
    <row r="171" spans="1:12" s="79" customFormat="1" ht="24" customHeight="1">
      <c r="A171" s="89"/>
      <c r="B171" s="89"/>
      <c r="C171" s="22"/>
      <c r="D171" s="22"/>
      <c r="E171" s="25"/>
      <c r="F171" s="25"/>
      <c r="G171" s="5"/>
      <c r="H171" s="89"/>
      <c r="I171" s="89"/>
      <c r="J171" s="78"/>
      <c r="K171" s="78"/>
      <c r="L171" s="78"/>
    </row>
    <row r="172" spans="1:12" s="79" customFormat="1" ht="24" customHeight="1">
      <c r="A172" s="89"/>
      <c r="B172" s="89"/>
      <c r="C172" s="22"/>
      <c r="D172" s="22"/>
      <c r="E172" s="25"/>
      <c r="F172" s="25"/>
      <c r="G172" s="5"/>
      <c r="H172" s="89"/>
      <c r="I172" s="89"/>
      <c r="J172" s="78"/>
      <c r="K172" s="78"/>
      <c r="L172" s="78"/>
    </row>
    <row r="173" spans="1:12" s="79" customFormat="1" ht="24" customHeight="1">
      <c r="A173" s="89"/>
      <c r="B173" s="89"/>
      <c r="C173" s="22"/>
      <c r="D173" s="22"/>
      <c r="E173" s="25"/>
      <c r="F173" s="25"/>
      <c r="G173" s="5"/>
      <c r="H173" s="89"/>
      <c r="I173" s="89"/>
      <c r="J173" s="78"/>
      <c r="K173" s="78"/>
      <c r="L173" s="78"/>
    </row>
    <row r="174" spans="1:12" s="79" customFormat="1" ht="24" customHeight="1">
      <c r="A174" s="89"/>
      <c r="B174" s="89"/>
      <c r="C174" s="22"/>
      <c r="D174" s="22"/>
      <c r="E174" s="25"/>
      <c r="F174" s="25"/>
      <c r="G174" s="5"/>
      <c r="H174" s="89"/>
      <c r="I174" s="89"/>
      <c r="J174" s="78"/>
      <c r="K174" s="78"/>
      <c r="L174" s="78"/>
    </row>
    <row r="175" spans="1:12" s="79" customFormat="1" ht="24" customHeight="1">
      <c r="A175" s="89"/>
      <c r="B175" s="89"/>
      <c r="C175" s="22"/>
      <c r="D175" s="22"/>
      <c r="E175" s="25"/>
      <c r="F175" s="25"/>
      <c r="G175" s="5"/>
      <c r="H175" s="89"/>
      <c r="I175" s="89"/>
      <c r="J175" s="78"/>
      <c r="K175" s="78"/>
      <c r="L175" s="78"/>
    </row>
    <row r="176" spans="1:12" s="79" customFormat="1" ht="24" customHeight="1">
      <c r="A176" s="89"/>
      <c r="B176" s="89"/>
      <c r="C176" s="22"/>
      <c r="D176" s="22"/>
      <c r="E176" s="25"/>
      <c r="F176" s="25"/>
      <c r="G176" s="5"/>
      <c r="H176" s="89"/>
      <c r="I176" s="89"/>
      <c r="J176" s="78"/>
      <c r="K176" s="78"/>
      <c r="L176" s="78"/>
    </row>
    <row r="177" spans="1:12" s="79" customFormat="1" ht="24" customHeight="1">
      <c r="A177" s="89"/>
      <c r="B177" s="89"/>
      <c r="C177" s="22"/>
      <c r="D177" s="22"/>
      <c r="E177" s="25"/>
      <c r="F177" s="25"/>
      <c r="G177" s="5"/>
      <c r="H177" s="89"/>
      <c r="I177" s="89"/>
      <c r="J177" s="78"/>
      <c r="K177" s="78"/>
      <c r="L177" s="78"/>
    </row>
    <row r="178" spans="1:12" s="79" customFormat="1" ht="24" customHeight="1">
      <c r="A178" s="89"/>
      <c r="B178" s="89"/>
      <c r="C178" s="22"/>
      <c r="D178" s="22"/>
      <c r="E178" s="25"/>
      <c r="F178" s="25"/>
      <c r="G178" s="5"/>
      <c r="H178" s="89"/>
      <c r="I178" s="89"/>
      <c r="J178" s="78"/>
      <c r="K178" s="78"/>
      <c r="L178" s="78"/>
    </row>
    <row r="179" spans="1:12" s="79" customFormat="1" ht="24" customHeight="1">
      <c r="A179" s="89"/>
      <c r="B179" s="89"/>
      <c r="C179" s="22"/>
      <c r="D179" s="22"/>
      <c r="E179" s="25"/>
      <c r="F179" s="25"/>
      <c r="G179" s="5"/>
      <c r="H179" s="89"/>
      <c r="I179" s="89"/>
      <c r="J179" s="78"/>
      <c r="K179" s="78"/>
      <c r="L179" s="78"/>
    </row>
    <row r="180" spans="1:12" s="79" customFormat="1" ht="24" customHeight="1">
      <c r="A180" s="89"/>
      <c r="B180" s="89"/>
      <c r="C180" s="22"/>
      <c r="D180" s="22"/>
      <c r="E180" s="25"/>
      <c r="F180" s="25"/>
      <c r="G180" s="5"/>
      <c r="H180" s="89"/>
      <c r="I180" s="89"/>
      <c r="J180" s="78"/>
      <c r="K180" s="78"/>
      <c r="L180" s="78"/>
    </row>
    <row r="181" spans="1:12" s="79" customFormat="1" ht="24" customHeight="1">
      <c r="A181" s="89"/>
      <c r="B181" s="89"/>
      <c r="C181" s="22"/>
      <c r="D181" s="22"/>
      <c r="E181" s="25"/>
      <c r="F181" s="25"/>
      <c r="G181" s="5"/>
      <c r="H181" s="89"/>
      <c r="I181" s="89"/>
      <c r="J181" s="78"/>
      <c r="K181" s="78"/>
      <c r="L181" s="78"/>
    </row>
    <row r="182" spans="1:12" s="79" customFormat="1" ht="24" customHeight="1">
      <c r="A182" s="89"/>
      <c r="B182" s="89"/>
      <c r="C182" s="22"/>
      <c r="D182" s="22"/>
      <c r="E182" s="25"/>
      <c r="F182" s="25"/>
      <c r="G182" s="5"/>
      <c r="H182" s="89"/>
      <c r="I182" s="89"/>
      <c r="J182" s="78"/>
      <c r="K182" s="78"/>
      <c r="L182" s="78"/>
    </row>
    <row r="183" spans="1:12" s="79" customFormat="1" ht="24" customHeight="1">
      <c r="A183" s="89"/>
      <c r="B183" s="89"/>
      <c r="C183" s="22"/>
      <c r="D183" s="22"/>
      <c r="E183" s="25"/>
      <c r="F183" s="25"/>
      <c r="G183" s="5"/>
      <c r="H183" s="89"/>
      <c r="I183" s="89"/>
      <c r="J183" s="78"/>
      <c r="K183" s="78"/>
      <c r="L183" s="78"/>
    </row>
    <row r="184" spans="1:12" s="79" customFormat="1" ht="24" customHeight="1">
      <c r="A184" s="89"/>
      <c r="B184" s="89"/>
      <c r="C184" s="22"/>
      <c r="D184" s="22"/>
      <c r="E184" s="25"/>
      <c r="F184" s="25"/>
      <c r="G184" s="5"/>
      <c r="H184" s="89"/>
      <c r="I184" s="89"/>
      <c r="J184" s="78"/>
      <c r="K184" s="78"/>
      <c r="L184" s="78"/>
    </row>
    <row r="185" spans="1:12" s="79" customFormat="1" ht="24" customHeight="1">
      <c r="A185" s="89"/>
      <c r="B185" s="89"/>
      <c r="C185" s="22"/>
      <c r="D185" s="22"/>
      <c r="E185" s="25"/>
      <c r="F185" s="25"/>
      <c r="G185" s="5"/>
      <c r="H185" s="89"/>
      <c r="I185" s="89"/>
      <c r="J185" s="78"/>
      <c r="K185" s="78"/>
      <c r="L185" s="78"/>
    </row>
    <row r="186" spans="1:12" s="79" customFormat="1" ht="24" customHeight="1">
      <c r="A186" s="89"/>
      <c r="B186" s="89"/>
      <c r="C186" s="22"/>
      <c r="D186" s="22"/>
      <c r="E186" s="25"/>
      <c r="F186" s="25"/>
      <c r="G186" s="5"/>
      <c r="H186" s="89"/>
      <c r="I186" s="89"/>
      <c r="J186" s="78"/>
      <c r="K186" s="78"/>
      <c r="L186" s="78"/>
    </row>
    <row r="187" spans="1:12" s="79" customFormat="1" ht="24" customHeight="1">
      <c r="A187" s="89"/>
      <c r="B187" s="89"/>
      <c r="C187" s="22"/>
      <c r="D187" s="22"/>
      <c r="E187" s="25"/>
      <c r="F187" s="25"/>
      <c r="G187" s="5"/>
      <c r="H187" s="89"/>
      <c r="I187" s="89"/>
      <c r="J187" s="78"/>
      <c r="K187" s="78"/>
      <c r="L187" s="78"/>
    </row>
    <row r="188" spans="1:12" s="79" customFormat="1" ht="24" customHeight="1">
      <c r="A188" s="89"/>
      <c r="B188" s="89"/>
      <c r="C188" s="22"/>
      <c r="D188" s="22"/>
      <c r="E188" s="25"/>
      <c r="F188" s="25"/>
      <c r="G188" s="5"/>
      <c r="H188" s="89"/>
      <c r="I188" s="89"/>
      <c r="J188" s="78"/>
      <c r="K188" s="78"/>
      <c r="L188" s="78"/>
    </row>
    <row r="189" spans="1:12" s="79" customFormat="1" ht="24" customHeight="1">
      <c r="A189" s="89"/>
      <c r="B189" s="89"/>
      <c r="C189" s="22"/>
      <c r="D189" s="22"/>
      <c r="E189" s="25"/>
      <c r="F189" s="25"/>
      <c r="G189" s="5"/>
      <c r="H189" s="89"/>
      <c r="I189" s="89"/>
      <c r="J189" s="78"/>
      <c r="K189" s="78"/>
      <c r="L189" s="78"/>
    </row>
    <row r="190" spans="1:12" s="79" customFormat="1" ht="24" customHeight="1">
      <c r="A190" s="89"/>
      <c r="B190" s="89"/>
      <c r="C190" s="22"/>
      <c r="D190" s="22"/>
      <c r="E190" s="25"/>
      <c r="F190" s="25"/>
      <c r="G190" s="5"/>
      <c r="H190" s="89"/>
      <c r="I190" s="89"/>
      <c r="J190" s="78"/>
      <c r="K190" s="78"/>
      <c r="L190" s="78"/>
    </row>
  </sheetData>
  <printOptions horizontalCentered="1" gridLinesSet="0"/>
  <pageMargins left="0.86614173228346458" right="0.39370078740157483" top="0.9055118110236221" bottom="0" header="0.19685039370078741" footer="0.19685039370078741"/>
  <pageSetup paperSize="9" scale="80" fitToHeight="2" orientation="portrait" r:id="rId1"/>
  <headerFooter alignWithMargins="0"/>
  <rowBreaks count="1" manualBreakCount="1">
    <brk id="4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18C6B0-3E1C-4B80-946A-1D4BD431180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fd550b8b-0dd7-4de3-a8e6-af527f15a8ac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Wanpen Thammapapan</cp:lastModifiedBy>
  <cp:lastPrinted>2022-08-24T12:00:44Z</cp:lastPrinted>
  <dcterms:created xsi:type="dcterms:W3CDTF">1999-05-15T03:54:17Z</dcterms:created>
  <dcterms:modified xsi:type="dcterms:W3CDTF">2022-08-29T02:23:30Z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